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773655CE-6BB5-44B9-ADE0-5149BE785D08}" xr6:coauthVersionLast="36" xr6:coauthVersionMax="36" xr10:uidLastSave="{00000000-0000-0000-0000-000000000000}"/>
  <workbookProtection workbookAlgorithmName="SHA-512" workbookHashValue="bRLTq6LYH8vJMiFZcEAel6tmvdKg47UEd/ZpP/FTP+it2xa0lpvzPE6pcqMCbd58Rba6cdDGzBy+zxN+mUgqrQ==" workbookSaltValue="jFVUxg3B9FH0ti5jVuRSg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E85" i="4"/>
  <c r="BB10" i="4"/>
  <c r="AT10" i="4"/>
  <c r="B10"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<sst xmlns="http://schemas.openxmlformats.org/spreadsheetml/2006/main" count="236" uniqueCount="117">
  <si>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</si>
  <si>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</si>
  <si>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</si>
  <si>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</si>
  <si>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</si>
  <si>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</si>
  <si>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</si>
  <si>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</si>
  <si>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</si>
  <si>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</si>
  <si>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</si>
  <si>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</si>
  <si>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</si>
  <si>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</si>
  <si>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</si>
  <si>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</si>
  <si>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</si>
  <si>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</si>
  <si>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</si>
  <si>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</si>
  <si>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</si>
  <si>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</si>
  <si>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</si>
  <si>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</si>
  <si>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</si>
  <si>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</si>
  <si>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</si>
  <si>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</si>
  <si>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</si>
  <si>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</si>
  <si>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</si>
  <si>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</si>
  <si>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</si>
  <si>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</si>
  <si>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</si>
  <si>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</si>
  <si>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</si>
  <si>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</si>
  <si>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</si>
  <si>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</si>
  <si>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</si>
  <si>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</si>
  <si>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</si>
  <si>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</si>
  <si>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</si>
  <si>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</si>
  <si>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</si>
  <si>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</si>
  <si>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</si>
  <si>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</si>
  <si>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</si>
  <si>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</si>
  <si>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</si>
  <si>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</si>
  <si>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</si>
  <si>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</si>
  <si>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</si>
  <si>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</si>
  <si>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</si>
  <si>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</si>
  <si>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</si>
  <si>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</si>
  <si>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</si>
  <si>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</si>
  <si>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</si>
  <si>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</si>
  <si>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</si>
  <si>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</si>
  <si>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</si>
  <si>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</si>
  <si>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</si>
  <si>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</si>
  <si>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</si>
  <si>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</si>
  <si>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</si>
  <si>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</si>
  <si>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</si>
  <si>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</si>
  <si>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</si>
  <si>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</si>
  <si>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</si>
  <si>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</si>
  <si>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</si>
  <si>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</si>
  <si>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</si>
  <si>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</si>
  <si>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</si>
  <si>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</si>
  <si>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</si>
  <si>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</si>
  <si>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</si>
  <si>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</si>
  <si>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</si>
  <si>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</si>
  <si>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</si>
  <si>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</si>
  <si>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</si>
  <si>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</si>
  <si>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</si>
  <si>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</si>
  <si>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</si>
  <si>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</si>
  <si>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</si>
  <si>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</si>
  <si>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</si>
  <si>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</si>
  <si>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</si>
  <si>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</si>
  <si>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</si>
  <si>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</si>
  <si>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</si>
  <si>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</si>
  <si>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</si>
  <si>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</si>
  <si>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平成8年3月より供用開始を行い管路施設の更新時期には未だ至っていないが、ストックマネジメント計画を策定し、効率的な維持管理、改築更新事業を実施していく必要がある。</t>
    <phoneticPr fontId="4"/>
  </si>
  <si>
    <t>人口減少や1世帯当たりの排水量の減少及び、高齢化に伴う水洗化率の停滞等が想定され、収入増を見込むのは困難な状況になると思われる。更なる使用料収入の確保とともに、ストックマネジメントの実施により計画的な修繕の見直し、流域下水道への負担金単価の改定協議などの支出抑制に努め、経費回収率を維持し、将来の更新需要を見据えた事業運営に努める必要がある。</t>
    <phoneticPr fontId="4"/>
  </si>
  <si>
    <t>①経常収支比率は、100%以上を維持し、⑤経費回収率も100%で、共に類似団体平均値を上回っている。しかしながら、③流動比率が低い水準であり、類似団体平均値を大きく下回っている。
下水道使用料については、近隣市町と比較すると依然として高水準であることから、使用料収入の向上により収入の確保を図ることや、施設の有効利用と普及率向上を目的とした整備計画等の見直し、またストックマネジメント計画に合わせた施設管理の実施により費用の削減等、あらゆる効率性を求めた取り組みを継続的に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</si>
</sst>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6F-40B3-BD01-BBEFBA1C79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0.06</c:v>
                </c:pt>
                <c:pt idx="4">
                  <c:v>0.09</c:v>
                </c:pt>
              </c:numCache>
            </c:numRef>
          </c:val>
          <c:smooth val="0"/>
          <c:extLst>
            <c:ext xmlns:c16="http://schemas.microsoft.com/office/drawing/2014/chart" uri="{C3380CC4-5D6E-409C-BE32-E72D297353CC}">
              <c16:uniqueId val="{00000001-7F6F-40B3-BD01-BBEFBA1C79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90-468A-AFDE-A5CB8418FF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51.2</c:v>
                </c:pt>
                <c:pt idx="4">
                  <c:v>57.32</c:v>
                </c:pt>
              </c:numCache>
            </c:numRef>
          </c:val>
          <c:smooth val="0"/>
          <c:extLst>
            <c:ext xmlns:c16="http://schemas.microsoft.com/office/drawing/2014/chart" uri="{C3380CC4-5D6E-409C-BE32-E72D297353CC}">
              <c16:uniqueId val="{00000001-6C90-468A-AFDE-A5CB8418FF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93.76</c:v>
                </c:pt>
                <c:pt idx="1">
                  <c:v>94.11</c:v>
                </c:pt>
                <c:pt idx="2">
                  <c:v>94.66</c:v>
                </c:pt>
                <c:pt idx="3">
                  <c:v>95.1</c:v>
                </c:pt>
                <c:pt idx="4">
                  <c:v>95.05</c:v>
                </c:pt>
              </c:numCache>
            </c:numRef>
          </c:val>
          <c:extLst>
            <c:ext xmlns:c16="http://schemas.microsoft.com/office/drawing/2014/chart" uri="{C3380CC4-5D6E-409C-BE32-E72D297353CC}">
              <c16:uniqueId val="{00000000-EFF2-410B-AD54-0EAD3ED2F8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85.03</c:v>
                </c:pt>
                <c:pt idx="4">
                  <c:v>85.96</c:v>
                </c:pt>
              </c:numCache>
            </c:numRef>
          </c:val>
          <c:smooth val="0"/>
          <c:extLst>
            <c:ext xmlns:c16="http://schemas.microsoft.com/office/drawing/2014/chart" uri="{C3380CC4-5D6E-409C-BE32-E72D297353CC}">
              <c16:uniqueId val="{00000001-EFF2-410B-AD54-0EAD3ED2F8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101.55</c:v>
                </c:pt>
                <c:pt idx="1">
                  <c:v>103.38</c:v>
                </c:pt>
                <c:pt idx="2">
                  <c:v>114.8</c:v>
                </c:pt>
                <c:pt idx="3">
                  <c:v>112.64</c:v>
                </c:pt>
                <c:pt idx="4">
                  <c:v>111.03</c:v>
                </c:pt>
              </c:numCache>
            </c:numRef>
          </c:val>
          <c:extLst>
            <c:ext xmlns:c16="http://schemas.microsoft.com/office/drawing/2014/chart" uri="{C3380CC4-5D6E-409C-BE32-E72D297353CC}">
              <c16:uniqueId val="{00000000-DB75-45EA-A0DB-E621281FB8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108.61</c:v>
                </c:pt>
                <c:pt idx="4">
                  <c:v>109.58</c:v>
                </c:pt>
              </c:numCache>
            </c:numRef>
          </c:val>
          <c:smooth val="0"/>
          <c:extLst>
            <c:ext xmlns:c16="http://schemas.microsoft.com/office/drawing/2014/chart" uri="{C3380CC4-5D6E-409C-BE32-E72D297353CC}">
              <c16:uniqueId val="{00000001-DB75-45EA-A0DB-E621281FB8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7.89</c:v>
                </c:pt>
                <c:pt idx="1">
                  <c:v>10.28</c:v>
                </c:pt>
                <c:pt idx="2">
                  <c:v>12.77</c:v>
                </c:pt>
                <c:pt idx="3">
                  <c:v>15.38</c:v>
                </c:pt>
                <c:pt idx="4">
                  <c:v>17.760000000000002</c:v>
                </c:pt>
              </c:numCache>
            </c:numRef>
          </c:val>
          <c:extLst>
            <c:ext xmlns:c16="http://schemas.microsoft.com/office/drawing/2014/chart" uri="{C3380CC4-5D6E-409C-BE32-E72D297353CC}">
              <c16:uniqueId val="{00000000-AF17-422E-9665-3DD93BCFF8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AF17-422E-9665-3DD93BCFF8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8E-482F-BC8A-878CBA5590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0.64</c:v>
                </c:pt>
                <c:pt idx="4">
                  <c:v>0.83</c:v>
                </c:pt>
              </c:numCache>
            </c:numRef>
          </c:val>
          <c:smooth val="0"/>
          <c:extLst>
            <c:ext xmlns:c16="http://schemas.microsoft.com/office/drawing/2014/chart" uri="{C3380CC4-5D6E-409C-BE32-E72D297353CC}">
              <c16:uniqueId val="{00000001-218E-482F-BC8A-878CBA5590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3-45A5-A377-836E201873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11.49</c:v>
                </c:pt>
                <c:pt idx="4">
                  <c:v>5.35</c:v>
                </c:pt>
              </c:numCache>
            </c:numRef>
          </c:val>
          <c:smooth val="0"/>
          <c:extLst>
            <c:ext xmlns:c16="http://schemas.microsoft.com/office/drawing/2014/chart" uri="{C3380CC4-5D6E-409C-BE32-E72D297353CC}">
              <c16:uniqueId val="{00000001-49B3-45A5-A377-836E201873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12.78</c:v>
                </c:pt>
                <c:pt idx="1">
                  <c:v>11.3</c:v>
                </c:pt>
                <c:pt idx="2">
                  <c:v>14.29</c:v>
                </c:pt>
                <c:pt idx="3">
                  <c:v>18.68</c:v>
                </c:pt>
                <c:pt idx="4">
                  <c:v>15.74</c:v>
                </c:pt>
              </c:numCache>
            </c:numRef>
          </c:val>
          <c:extLst>
            <c:ext xmlns:c16="http://schemas.microsoft.com/office/drawing/2014/chart" uri="{C3380CC4-5D6E-409C-BE32-E72D297353CC}">
              <c16:uniqueId val="{00000000-5F0B-4A6A-BD4D-CE7DBF3F31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52.69</c:v>
                </c:pt>
                <c:pt idx="4">
                  <c:v>59.45</c:v>
                </c:pt>
              </c:numCache>
            </c:numRef>
          </c:val>
          <c:smooth val="0"/>
          <c:extLst>
            <c:ext xmlns:c16="http://schemas.microsoft.com/office/drawing/2014/chart" uri="{C3380CC4-5D6E-409C-BE32-E72D297353CC}">
              <c16:uniqueId val="{00000001-5F0B-4A6A-BD4D-CE7DBF3F31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837.73</c:v>
                </c:pt>
                <c:pt idx="1">
                  <c:v>746.24</c:v>
                </c:pt>
                <c:pt idx="2">
                  <c:v>976.13</c:v>
                </c:pt>
                <c:pt idx="3">
                  <c:v>966.6</c:v>
                </c:pt>
                <c:pt idx="4">
                  <c:v>893.34</c:v>
                </c:pt>
              </c:numCache>
            </c:numRef>
          </c:val>
          <c:extLst>
            <c:ext xmlns:c16="http://schemas.microsoft.com/office/drawing/2014/chart" uri="{C3380CC4-5D6E-409C-BE32-E72D297353CC}">
              <c16:uniqueId val="{00000000-681A-4D15-B9B7-5B390F0FE3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998.38</c:v>
                </c:pt>
                <c:pt idx="4">
                  <c:v>925.32</c:v>
                </c:pt>
              </c:numCache>
            </c:numRef>
          </c:val>
          <c:smooth val="0"/>
          <c:extLst>
            <c:ext xmlns:c16="http://schemas.microsoft.com/office/drawing/2014/chart" uri="{C3380CC4-5D6E-409C-BE32-E72D297353CC}">
              <c16:uniqueId val="{00000001-681A-4D15-B9B7-5B390F0FE3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99.92</c:v>
                </c:pt>
                <c:pt idx="2">
                  <c:v>100</c:v>
                </c:pt>
                <c:pt idx="3">
                  <c:v>100</c:v>
                </c:pt>
                <c:pt idx="4">
                  <c:v>100</c:v>
                </c:pt>
              </c:numCache>
            </c:numRef>
          </c:val>
          <c:extLst>
            <c:ext xmlns:c16="http://schemas.microsoft.com/office/drawing/2014/chart" uri="{C3380CC4-5D6E-409C-BE32-E72D297353CC}">
              <c16:uniqueId val="{00000000-84A3-4587-A03A-B59360C344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95.92</c:v>
                </c:pt>
                <c:pt idx="4">
                  <c:v>96.98</c:v>
                </c:pt>
              </c:numCache>
            </c:numRef>
          </c:val>
          <c:smooth val="0"/>
          <c:extLst>
            <c:ext xmlns:c16="http://schemas.microsoft.com/office/drawing/2014/chart" uri="{C3380CC4-5D6E-409C-BE32-E72D297353CC}">
              <c16:uniqueId val="{00000001-84A3-4587-A03A-B59360C344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171.89</c:v>
                </c:pt>
                <c:pt idx="1">
                  <c:v>171.95</c:v>
                </c:pt>
                <c:pt idx="2">
                  <c:v>171.67</c:v>
                </c:pt>
                <c:pt idx="3">
                  <c:v>171.51</c:v>
                </c:pt>
                <c:pt idx="4">
                  <c:v>170.89</c:v>
                </c:pt>
              </c:numCache>
            </c:numRef>
          </c:val>
          <c:extLst>
            <c:ext xmlns:c16="http://schemas.microsoft.com/office/drawing/2014/chart" uri="{C3380CC4-5D6E-409C-BE32-E72D297353CC}">
              <c16:uniqueId val="{00000000-B2D4-417C-9680-3F6BBC0C53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156.75</c:v>
                </c:pt>
                <c:pt idx="4">
                  <c:v>153.54</c:v>
                </c:pt>
              </c:numCache>
            </c:numRef>
          </c:val>
          <c:smooth val="0"/>
          <c:extLst>
            <c:ext xmlns:c16="http://schemas.microsoft.com/office/drawing/2014/chart" uri="{C3380CC4-5D6E-409C-BE32-E72D297353CC}">
              <c16:uniqueId val="{00000001-B2D4-417C-9680-3F6BBC0C53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宇美町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37119</v>
      </c>
      <c r="AM8" s="42"/>
      <c r="AN8" s="42"/>
      <c r="AO8" s="42"/>
      <c r="AP8" s="42"/>
      <c r="AQ8" s="42"/>
      <c r="AR8" s="42"/>
      <c r="AS8" s="42"/>
      <c r="AT8" s="35">
        <f>データ!T6</f>
        <v>30.21</v>
      </c>
      <c r="AU8" s="35"/>
      <c r="AV8" s="35"/>
      <c r="AW8" s="35"/>
      <c r="AX8" s="35"/>
      <c r="AY8" s="35"/>
      <c r="AZ8" s="35"/>
      <c r="BA8" s="35"/>
      <c r="BB8" s="35">
        <f>データ!U6</f>
        <v>1228.7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51.41</v>
      </c>
      <c r="J10" s="35"/>
      <c r="K10" s="35"/>
      <c r="L10" s="35"/>
      <c r="M10" s="35"/>
      <c r="N10" s="35"/>
      <c r="O10" s="35"/>
      <c r="P10" s="35">
        <f>データ!P6</f>
        <v>92.42</v>
      </c>
      <c r="Q10" s="35"/>
      <c r="R10" s="35"/>
      <c r="S10" s="35"/>
      <c r="T10" s="35"/>
      <c r="U10" s="35"/>
      <c r="V10" s="35"/>
      <c r="W10" s="35">
        <f>データ!Q6</f>
        <v>96.04</v>
      </c>
      <c r="X10" s="35"/>
      <c r="Y10" s="35"/>
      <c r="Z10" s="35"/>
      <c r="AA10" s="35"/>
      <c r="AB10" s="35"/>
      <c r="AC10" s="35"/>
      <c r="AD10" s="42">
        <f>データ!R6</f>
        <v>3210</v>
      </c>
      <c r="AE10" s="42"/>
      <c r="AF10" s="42"/>
      <c r="AG10" s="42"/>
      <c r="AH10" s="42"/>
      <c r="AI10" s="42"/>
      <c r="AJ10" s="42"/>
      <c r="AK10" s="2"/>
      <c r="AL10" s="42">
        <f>データ!V6</f>
        <v>34273</v>
      </c>
      <c r="AM10" s="42"/>
      <c r="AN10" s="42"/>
      <c r="AO10" s="42"/>
      <c r="AP10" s="42"/>
      <c r="AQ10" s="42"/>
      <c r="AR10" s="42"/>
      <c r="AS10" s="42"/>
      <c r="AT10" s="35">
        <f>データ!W6</f>
        <v>7.02</v>
      </c>
      <c r="AU10" s="35"/>
      <c r="AV10" s="35"/>
      <c r="AW10" s="35"/>
      <c r="AX10" s="35"/>
      <c r="AY10" s="35"/>
      <c r="AZ10" s="35"/>
      <c r="BA10" s="35"/>
      <c r="BB10" s="35">
        <f>データ!X6</f>
        <v>4882.1899999999996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bRi3+ZnCj2+aGxaX3qNzOEgre0rKQjaxVTFK3UGf3LQqFNSjOo0+T2M2v/2peZjE7g26P1n/Z1/WgVWRZw6AA==" saltValue="nm1eo6gPuBTjK3Krv37K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403415</v>
      </c>
      <c r="D6" s="19">
        <f t="shared" si="3"/>
        <v>46</v>
      </c>
      <c r="E6" s="19">
        <f t="shared" si="3"/>
        <v>17</v>
      </c>
      <c r="F6" s="19">
        <f t="shared" si="3"/>
        <v>1</v>
      </c>
      <c r="G6" s="19">
        <f t="shared" si="3"/>
        <v>0</v>
      </c>
      <c r="H6" s="19" t="str">
        <f t="shared" si="3"/>
        <v>福岡県　宇美町</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51.41</v>
      </c>
      <c r="P6" s="20">
        <f t="shared" si="3"/>
        <v>92.42</v>
      </c>
      <c r="Q6" s="20">
        <f t="shared" si="3"/>
        <v>96.04</v>
      </c>
      <c r="R6" s="20">
        <f t="shared" si="3"/>
        <v>3210</v>
      </c>
      <c r="S6" s="20">
        <f t="shared" si="3"/>
        <v>37119</v>
      </c>
      <c r="T6" s="20">
        <f t="shared" si="3"/>
        <v>30.21</v>
      </c>
      <c r="U6" s="20">
        <f t="shared" si="3"/>
        <v>1228.7</v>
      </c>
      <c r="V6" s="20">
        <f t="shared" si="3"/>
        <v>34273</v>
      </c>
      <c r="W6" s="20">
        <f t="shared" si="3"/>
        <v>7.02</v>
      </c>
      <c r="X6" s="20">
        <f t="shared" si="3"/>
        <v>4882.1899999999996</v>
      </c>
      <c r="Y6" s="21">
        <f>IF(Y7="",NA(),Y7)</f>
        <v>101.55</v>
      </c>
      <c r="Z6" s="21">
        <f t="shared" ref="Z6:AH6" si="4">IF(Z7="",NA(),Z7)</f>
        <v>103.38</v>
      </c>
      <c r="AA6" s="21">
        <f t="shared" si="4"/>
        <v>114.8</v>
      </c>
      <c r="AB6" s="21">
        <f t="shared" si="4"/>
        <v>112.64</v>
      </c>
      <c r="AC6" s="21">
        <f t="shared" si="4"/>
        <v>111.03</v>
      </c>
      <c r="AD6" s="21">
        <f t="shared" si="4"/>
        <v>108.43</v>
      </c>
      <c r="AE6" s="21">
        <f t="shared" si="4"/>
        <v>107.15</v>
      </c>
      <c r="AF6" s="21">
        <f t="shared" si="4"/>
        <v>109.91</v>
      </c>
      <c r="AG6" s="21">
        <f t="shared" si="4"/>
        <v>108.61</v>
      </c>
      <c r="AH6" s="21">
        <f t="shared" si="4"/>
        <v>109.58</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9.42</v>
      </c>
      <c r="AR6" s="21">
        <f t="shared" si="5"/>
        <v>11.49</v>
      </c>
      <c r="AS6" s="21">
        <f t="shared" si="5"/>
        <v>5.35</v>
      </c>
      <c r="AT6" s="20" t="str">
        <f>IF(AT7="","",IF(AT7="-","【-】","【"&amp;SUBSTITUTE(TEXT(AT7,"#,##0.00"),"-","△")&amp;"】"))</f>
        <v>【3.15】</v>
      </c>
      <c r="AU6" s="21">
        <f>IF(AU7="",NA(),AU7)</f>
        <v>12.78</v>
      </c>
      <c r="AV6" s="21">
        <f t="shared" ref="AV6:BD6" si="6">IF(AV7="",NA(),AV7)</f>
        <v>11.3</v>
      </c>
      <c r="AW6" s="21">
        <f t="shared" si="6"/>
        <v>14.29</v>
      </c>
      <c r="AX6" s="21">
        <f t="shared" si="6"/>
        <v>18.68</v>
      </c>
      <c r="AY6" s="21">
        <f t="shared" si="6"/>
        <v>15.74</v>
      </c>
      <c r="AZ6" s="21">
        <f t="shared" si="6"/>
        <v>54.32</v>
      </c>
      <c r="BA6" s="21">
        <f t="shared" si="6"/>
        <v>46.82</v>
      </c>
      <c r="BB6" s="21">
        <f t="shared" si="6"/>
        <v>47.61</v>
      </c>
      <c r="BC6" s="21">
        <f t="shared" si="6"/>
        <v>52.69</v>
      </c>
      <c r="BD6" s="21">
        <f t="shared" si="6"/>
        <v>59.45</v>
      </c>
      <c r="BE6" s="20" t="str">
        <f>IF(BE7="","",IF(BE7="-","【-】","【"&amp;SUBSTITUTE(TEXT(BE7,"#,##0.00"),"-","△")&amp;"】"))</f>
        <v>【73.44】</v>
      </c>
      <c r="BF6" s="21">
        <f>IF(BF7="",NA(),BF7)</f>
        <v>837.73</v>
      </c>
      <c r="BG6" s="21">
        <f t="shared" ref="BG6:BO6" si="7">IF(BG7="",NA(),BG7)</f>
        <v>746.24</v>
      </c>
      <c r="BH6" s="21">
        <f t="shared" si="7"/>
        <v>976.13</v>
      </c>
      <c r="BI6" s="21">
        <f t="shared" si="7"/>
        <v>966.6</v>
      </c>
      <c r="BJ6" s="21">
        <f t="shared" si="7"/>
        <v>893.34</v>
      </c>
      <c r="BK6" s="21">
        <f t="shared" si="7"/>
        <v>1000.94</v>
      </c>
      <c r="BL6" s="21">
        <f t="shared" si="7"/>
        <v>1028.05</v>
      </c>
      <c r="BM6" s="21">
        <f t="shared" si="7"/>
        <v>1092.22</v>
      </c>
      <c r="BN6" s="21">
        <f t="shared" si="7"/>
        <v>998.38</v>
      </c>
      <c r="BO6" s="21">
        <f t="shared" si="7"/>
        <v>925.32</v>
      </c>
      <c r="BP6" s="20" t="str">
        <f>IF(BP7="","",IF(BP7="-","【-】","【"&amp;SUBSTITUTE(TEXT(BP7,"#,##0.00"),"-","△")&amp;"】"))</f>
        <v>【652.82】</v>
      </c>
      <c r="BQ6" s="21">
        <f>IF(BQ7="",NA(),BQ7)</f>
        <v>100</v>
      </c>
      <c r="BR6" s="21">
        <f t="shared" ref="BR6:BZ6" si="8">IF(BR7="",NA(),BR7)</f>
        <v>99.92</v>
      </c>
      <c r="BS6" s="21">
        <f t="shared" si="8"/>
        <v>100</v>
      </c>
      <c r="BT6" s="21">
        <f t="shared" si="8"/>
        <v>100</v>
      </c>
      <c r="BU6" s="21">
        <f t="shared" si="8"/>
        <v>100</v>
      </c>
      <c r="BV6" s="21">
        <f t="shared" si="8"/>
        <v>93.77</v>
      </c>
      <c r="BW6" s="21">
        <f t="shared" si="8"/>
        <v>94.73</v>
      </c>
      <c r="BX6" s="21">
        <f t="shared" si="8"/>
        <v>97.53</v>
      </c>
      <c r="BY6" s="21">
        <f t="shared" si="8"/>
        <v>95.92</v>
      </c>
      <c r="BZ6" s="21">
        <f t="shared" si="8"/>
        <v>96.98</v>
      </c>
      <c r="CA6" s="20" t="str">
        <f>IF(CA7="","",IF(CA7="-","【-】","【"&amp;SUBSTITUTE(TEXT(CA7,"#,##0.00"),"-","△")&amp;"】"))</f>
        <v>【97.61】</v>
      </c>
      <c r="CB6" s="21">
        <f>IF(CB7="",NA(),CB7)</f>
        <v>171.89</v>
      </c>
      <c r="CC6" s="21">
        <f t="shared" ref="CC6:CK6" si="9">IF(CC7="",NA(),CC7)</f>
        <v>171.95</v>
      </c>
      <c r="CD6" s="21">
        <f t="shared" si="9"/>
        <v>171.67</v>
      </c>
      <c r="CE6" s="21">
        <f t="shared" si="9"/>
        <v>171.51</v>
      </c>
      <c r="CF6" s="21">
        <f t="shared" si="9"/>
        <v>170.89</v>
      </c>
      <c r="CG6" s="21">
        <f t="shared" si="9"/>
        <v>165.57</v>
      </c>
      <c r="CH6" s="21">
        <f t="shared" si="9"/>
        <v>160.91</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61.4</v>
      </c>
      <c r="CT6" s="21">
        <f t="shared" si="10"/>
        <v>61.51</v>
      </c>
      <c r="CU6" s="21">
        <f t="shared" si="10"/>
        <v>51.2</v>
      </c>
      <c r="CV6" s="21">
        <f t="shared" si="10"/>
        <v>57.32</v>
      </c>
      <c r="CW6" s="20" t="str">
        <f>IF(CW7="","",IF(CW7="-","【-】","【"&amp;SUBSTITUTE(TEXT(CW7,"#,##0.00"),"-","△")&amp;"】"))</f>
        <v>【59.10】</v>
      </c>
      <c r="CX6" s="21">
        <f>IF(CX7="",NA(),CX7)</f>
        <v>93.76</v>
      </c>
      <c r="CY6" s="21">
        <f t="shared" ref="CY6:DG6" si="11">IF(CY7="",NA(),CY7)</f>
        <v>94.11</v>
      </c>
      <c r="CZ6" s="21">
        <f t="shared" si="11"/>
        <v>94.66</v>
      </c>
      <c r="DA6" s="21">
        <f t="shared" si="11"/>
        <v>95.1</v>
      </c>
      <c r="DB6" s="21">
        <f t="shared" si="11"/>
        <v>95.05</v>
      </c>
      <c r="DC6" s="21">
        <f t="shared" si="11"/>
        <v>86.66</v>
      </c>
      <c r="DD6" s="21">
        <f t="shared" si="11"/>
        <v>86.28</v>
      </c>
      <c r="DE6" s="21">
        <f t="shared" si="11"/>
        <v>85.82</v>
      </c>
      <c r="DF6" s="21">
        <f t="shared" si="11"/>
        <v>85.03</v>
      </c>
      <c r="DG6" s="21">
        <f t="shared" si="11"/>
        <v>85.96</v>
      </c>
      <c r="DH6" s="20" t="str">
        <f>IF(DH7="","",IF(DH7="-","【-】","【"&amp;SUBSTITUTE(TEXT(DH7,"#,##0.00"),"-","△")&amp;"】"))</f>
        <v>【95.82】</v>
      </c>
      <c r="DI6" s="21">
        <f>IF(DI7="",NA(),DI7)</f>
        <v>7.89</v>
      </c>
      <c r="DJ6" s="21">
        <f t="shared" ref="DJ6:DR6" si="12">IF(DJ7="",NA(),DJ7)</f>
        <v>10.28</v>
      </c>
      <c r="DK6" s="21">
        <f t="shared" si="12"/>
        <v>12.77</v>
      </c>
      <c r="DL6" s="21">
        <f t="shared" si="12"/>
        <v>15.38</v>
      </c>
      <c r="DM6" s="21">
        <f t="shared" si="12"/>
        <v>17.760000000000002</v>
      </c>
      <c r="DN6" s="21">
        <f t="shared" si="12"/>
        <v>17.350000000000001</v>
      </c>
      <c r="DO6" s="21">
        <f t="shared" si="12"/>
        <v>17.239999999999998</v>
      </c>
      <c r="DP6" s="21">
        <f t="shared" si="12"/>
        <v>15.29</v>
      </c>
      <c r="DQ6" s="21">
        <f t="shared" si="12"/>
        <v>17.809999999999999</v>
      </c>
      <c r="DR6" s="21">
        <f t="shared" si="12"/>
        <v>19.96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0.64</v>
      </c>
      <c r="EC6" s="21">
        <f t="shared" si="13"/>
        <v>0.83</v>
      </c>
      <c r="ED6" s="20" t="str">
        <f>IF(ED7="","",IF(ED7="-","【-】","【"&amp;SUBSTITUTE(TEXT(ED7,"#,##0.00"),"-","△")&amp;"】"))</f>
        <v>【7.62】</v>
      </c>
      <c r="EE6" s="20">
        <f>IF(EE7="",NA(),EE7)</f>
        <v>0</v>
      </c>
      <c r="EF6" s="21">
        <f t="shared" ref="EF6:EN6" si="14">IF(EF7="",NA(),EF7)</f>
        <v>0.01</v>
      </c>
      <c r="EG6" s="20">
        <f t="shared" si="14"/>
        <v>0</v>
      </c>
      <c r="EH6" s="20">
        <f t="shared" si="14"/>
        <v>0</v>
      </c>
      <c r="EI6" s="20">
        <f t="shared" si="14"/>
        <v>0</v>
      </c>
      <c r="EJ6" s="21">
        <f t="shared" si="14"/>
        <v>0.09</v>
      </c>
      <c r="EK6" s="21">
        <f t="shared" si="14"/>
        <v>0.12</v>
      </c>
      <c r="EL6" s="21">
        <f t="shared" si="14"/>
        <v>0.15</v>
      </c>
      <c r="EM6" s="21">
        <f t="shared" si="14"/>
        <v>0.06</v>
      </c>
      <c r="EN6" s="21">
        <f t="shared" si="14"/>
        <v>0.09</v>
      </c>
      <c r="EO6" s="20" t="str">
        <f>IF(EO7="","",IF(EO7="-","【-】","【"&amp;SUBSTITUTE(TEXT(EO7,"#,##0.00"),"-","△")&amp;"】"))</f>
        <v>【0.23】</v>
      </c>
    </row>
    <row r="7" spans="1:148" s="22" customFormat="1" x14ac:dyDescent="0.15">
      <c r="A7" s="14"/>
      <c r="B7" s="23">
        <v>2022</v>
      </c>
      <c r="C7" s="23">
        <v>403415</v>
      </c>
      <c r="D7" s="23">
        <v>46</v>
      </c>
      <c r="E7" s="23">
        <v>17</v>
      </c>
      <c r="F7" s="23">
        <v>1</v>
      </c>
      <c r="G7" s="23">
        <v>0</v>
      </c>
      <c r="H7" s="23" t="s">
        <v>96</v>
      </c>
      <c r="I7" s="23" t="s">
        <v>97</v>
      </c>
      <c r="J7" s="23" t="s">
        <v>98</v>
      </c>
      <c r="K7" s="23" t="s">
        <v>99</v>
      </c>
      <c r="L7" s="23" t="s">
        <v>100</v>
      </c>
      <c r="M7" s="23" t="s">
        <v>101</v>
      </c>
      <c r="N7" s="24" t="s">
        <v>102</v>
      </c>
      <c r="O7" s="24">
        <v>51.41</v>
      </c>
      <c r="P7" s="24">
        <v>92.42</v>
      </c>
      <c r="Q7" s="24">
        <v>96.04</v>
      </c>
      <c r="R7" s="24">
        <v>3210</v>
      </c>
      <c r="S7" s="24">
        <v>37119</v>
      </c>
      <c r="T7" s="24">
        <v>30.21</v>
      </c>
      <c r="U7" s="24">
        <v>1228.7</v>
      </c>
      <c r="V7" s="24">
        <v>34273</v>
      </c>
      <c r="W7" s="24">
        <v>7.02</v>
      </c>
      <c r="X7" s="24">
        <v>4882.1899999999996</v>
      </c>
      <c r="Y7" s="24">
        <v>101.55</v>
      </c>
      <c r="Z7" s="24">
        <v>103.38</v>
      </c>
      <c r="AA7" s="24">
        <v>114.8</v>
      </c>
      <c r="AB7" s="24">
        <v>112.64</v>
      </c>
      <c r="AC7" s="24">
        <v>111.03</v>
      </c>
      <c r="AD7" s="24">
        <v>108.43</v>
      </c>
      <c r="AE7" s="24">
        <v>107.15</v>
      </c>
      <c r="AF7" s="24">
        <v>109.91</v>
      </c>
      <c r="AG7" s="24">
        <v>108.61</v>
      </c>
      <c r="AH7" s="24">
        <v>109.58</v>
      </c>
      <c r="AI7" s="24">
        <v>106.11</v>
      </c>
      <c r="AJ7" s="24">
        <v>0</v>
      </c>
      <c r="AK7" s="24">
        <v>0</v>
      </c>
      <c r="AL7" s="24">
        <v>0</v>
      </c>
      <c r="AM7" s="24">
        <v>0</v>
      </c>
      <c r="AN7" s="24">
        <v>0</v>
      </c>
      <c r="AO7" s="24">
        <v>12.89</v>
      </c>
      <c r="AP7" s="24">
        <v>15.68</v>
      </c>
      <c r="AQ7" s="24">
        <v>9.42</v>
      </c>
      <c r="AR7" s="24">
        <v>11.49</v>
      </c>
      <c r="AS7" s="24">
        <v>5.35</v>
      </c>
      <c r="AT7" s="24">
        <v>3.15</v>
      </c>
      <c r="AU7" s="24">
        <v>12.78</v>
      </c>
      <c r="AV7" s="24">
        <v>11.3</v>
      </c>
      <c r="AW7" s="24">
        <v>14.29</v>
      </c>
      <c r="AX7" s="24">
        <v>18.68</v>
      </c>
      <c r="AY7" s="24">
        <v>15.74</v>
      </c>
      <c r="AZ7" s="24">
        <v>54.32</v>
      </c>
      <c r="BA7" s="24">
        <v>46.82</v>
      </c>
      <c r="BB7" s="24">
        <v>47.61</v>
      </c>
      <c r="BC7" s="24">
        <v>52.69</v>
      </c>
      <c r="BD7" s="24">
        <v>59.45</v>
      </c>
      <c r="BE7" s="24">
        <v>73.44</v>
      </c>
      <c r="BF7" s="24">
        <v>837.73</v>
      </c>
      <c r="BG7" s="24">
        <v>746.24</v>
      </c>
      <c r="BH7" s="24">
        <v>976.13</v>
      </c>
      <c r="BI7" s="24">
        <v>966.6</v>
      </c>
      <c r="BJ7" s="24">
        <v>893.34</v>
      </c>
      <c r="BK7" s="24">
        <v>1000.94</v>
      </c>
      <c r="BL7" s="24">
        <v>1028.05</v>
      </c>
      <c r="BM7" s="24">
        <v>1092.22</v>
      </c>
      <c r="BN7" s="24">
        <v>998.38</v>
      </c>
      <c r="BO7" s="24">
        <v>925.32</v>
      </c>
      <c r="BP7" s="24">
        <v>652.82000000000005</v>
      </c>
      <c r="BQ7" s="24">
        <v>100</v>
      </c>
      <c r="BR7" s="24">
        <v>99.92</v>
      </c>
      <c r="BS7" s="24">
        <v>100</v>
      </c>
      <c r="BT7" s="24">
        <v>100</v>
      </c>
      <c r="BU7" s="24">
        <v>100</v>
      </c>
      <c r="BV7" s="24">
        <v>93.77</v>
      </c>
      <c r="BW7" s="24">
        <v>94.73</v>
      </c>
      <c r="BX7" s="24">
        <v>97.53</v>
      </c>
      <c r="BY7" s="24">
        <v>95.92</v>
      </c>
      <c r="BZ7" s="24">
        <v>96.98</v>
      </c>
      <c r="CA7" s="24">
        <v>97.61</v>
      </c>
      <c r="CB7" s="24">
        <v>171.89</v>
      </c>
      <c r="CC7" s="24">
        <v>171.95</v>
      </c>
      <c r="CD7" s="24">
        <v>171.67</v>
      </c>
      <c r="CE7" s="24">
        <v>171.51</v>
      </c>
      <c r="CF7" s="24">
        <v>170.89</v>
      </c>
      <c r="CG7" s="24">
        <v>165.57</v>
      </c>
      <c r="CH7" s="24">
        <v>160.91</v>
      </c>
      <c r="CI7" s="24">
        <v>155.83000000000001</v>
      </c>
      <c r="CJ7" s="24">
        <v>156.75</v>
      </c>
      <c r="CK7" s="24">
        <v>153.54</v>
      </c>
      <c r="CL7" s="24">
        <v>138.29</v>
      </c>
      <c r="CM7" s="24" t="s">
        <v>102</v>
      </c>
      <c r="CN7" s="24" t="s">
        <v>102</v>
      </c>
      <c r="CO7" s="24" t="s">
        <v>102</v>
      </c>
      <c r="CP7" s="24" t="s">
        <v>102</v>
      </c>
      <c r="CQ7" s="24" t="s">
        <v>102</v>
      </c>
      <c r="CR7" s="24">
        <v>59.19</v>
      </c>
      <c r="CS7" s="24">
        <v>61.4</v>
      </c>
      <c r="CT7" s="24">
        <v>61.51</v>
      </c>
      <c r="CU7" s="24">
        <v>51.2</v>
      </c>
      <c r="CV7" s="24">
        <v>57.32</v>
      </c>
      <c r="CW7" s="24">
        <v>59.1</v>
      </c>
      <c r="CX7" s="24">
        <v>93.76</v>
      </c>
      <c r="CY7" s="24">
        <v>94.11</v>
      </c>
      <c r="CZ7" s="24">
        <v>94.66</v>
      </c>
      <c r="DA7" s="24">
        <v>95.1</v>
      </c>
      <c r="DB7" s="24">
        <v>95.05</v>
      </c>
      <c r="DC7" s="24">
        <v>86.66</v>
      </c>
      <c r="DD7" s="24">
        <v>86.28</v>
      </c>
      <c r="DE7" s="24">
        <v>85.82</v>
      </c>
      <c r="DF7" s="24">
        <v>85.03</v>
      </c>
      <c r="DG7" s="24">
        <v>85.96</v>
      </c>
      <c r="DH7" s="24">
        <v>95.82</v>
      </c>
      <c r="DI7" s="24">
        <v>7.89</v>
      </c>
      <c r="DJ7" s="24">
        <v>10.28</v>
      </c>
      <c r="DK7" s="24">
        <v>12.77</v>
      </c>
      <c r="DL7" s="24">
        <v>15.38</v>
      </c>
      <c r="DM7" s="24">
        <v>17.760000000000002</v>
      </c>
      <c r="DN7" s="24">
        <v>17.350000000000001</v>
      </c>
      <c r="DO7" s="24">
        <v>17.239999999999998</v>
      </c>
      <c r="DP7" s="24">
        <v>15.29</v>
      </c>
      <c r="DQ7" s="24">
        <v>17.809999999999999</v>
      </c>
      <c r="DR7" s="24">
        <v>19.96</v>
      </c>
      <c r="DS7" s="24">
        <v>39.74</v>
      </c>
      <c r="DT7" s="24">
        <v>0</v>
      </c>
      <c r="DU7" s="24">
        <v>0</v>
      </c>
      <c r="DV7" s="24">
        <v>0</v>
      </c>
      <c r="DW7" s="24">
        <v>0</v>
      </c>
      <c r="DX7" s="24">
        <v>0</v>
      </c>
      <c r="DY7" s="24">
        <v>0.01</v>
      </c>
      <c r="DZ7" s="24">
        <v>0.11</v>
      </c>
      <c r="EA7" s="24">
        <v>0.11</v>
      </c>
      <c r="EB7" s="24">
        <v>0.64</v>
      </c>
      <c r="EC7" s="24">
        <v>0.83</v>
      </c>
      <c r="ED7" s="24">
        <v>7.62</v>
      </c>
      <c r="EE7" s="24">
        <v>0</v>
      </c>
      <c r="EF7" s="24">
        <v>0.01</v>
      </c>
      <c r="EG7" s="24">
        <v>0</v>
      </c>
      <c r="EH7" s="24">
        <v>0</v>
      </c>
      <c r="EI7" s="24">
        <v>0</v>
      </c>
      <c r="EJ7" s="24">
        <v>0.09</v>
      </c>
      <c r="EK7" s="24">
        <v>0.12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2023-12-12T00:51:25Z</dcterms:created>
  <dcterms:modified xsi:type="dcterms:W3CDTF">2024-11-15T01:04:01Z</dcterms:modified>
  <cp:category/>
</cp:coreProperties>
</file>