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ums\＊部署フォルダ\012_上下水道課\01_上水道管理係\○各個人用\松永用\おの\経営比較分析\"/>
    </mc:Choice>
  </mc:AlternateContent>
  <xr:revisionPtr revIDLastSave="0" documentId="13_ncr:1_{263D7E6A-9CAC-41E7-9073-5F2CDA3B1237}" xr6:coauthVersionLast="36" xr6:coauthVersionMax="36" xr10:uidLastSave="{00000000-0000-0000-0000-000000000000}"/>
  <workbookProtection workbookAlgorithmName="SHA-512" workbookHashValue="SIm7uAtpDHijN6G1sfeL7qcrBLpgpVwYvW3MCXXJiwq+oU/LWSGWQ/kdNFWGaXbAHQCsIP+y6Oa1En8wckK2KQ==" workbookSaltValue="uP3OGQQ7ps9A049NJMyPF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<sst xmlns="http://schemas.openxmlformats.org/spreadsheetml/2006/main" count="228" uniqueCount="114">
  <si>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</si>
  <si>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</si>
  <si>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</si>
  <si>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</si>
  <si>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</si>
  <si>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</si>
  <si>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</si>
  <si>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</si>
  <si>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</si>
  <si>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</si>
  <si>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</si>
  <si>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</si>
  <si>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</si>
  <si>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</si>
  <si>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</si>
  <si>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</si>
  <si>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</si>
  <si>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</si>
  <si>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</si>
  <si>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</si>
  <si>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</si>
  <si>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</si>
  <si>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</si>
  <si>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</si>
  <si>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</si>
  <si>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</si>
  <si>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</si>
  <si>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</si>
  <si>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</si>
  <si>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</si>
  <si>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</si>
  <si>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</si>
  <si>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</si>
  <si>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</si>
  <si>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</si>
  <si>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</si>
  <si>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</si>
  <si>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</si>
  <si>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</si>
  <si>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</si>
  <si>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</si>
  <si>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</si>
  <si>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</si>
  <si>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</si>
  <si>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</si>
  <si>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</si>
  <si>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</si>
  <si>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</si>
  <si>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</si>
  <si>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</si>
  <si>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</si>
  <si>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</si>
  <si>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</si>
  <si>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</si>
  <si>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</si>
  <si>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</si>
  <si>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</si>
  <si>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</si>
  <si>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</si>
  <si>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</si>
  <si>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</si>
  <si>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</si>
  <si>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</si>
  <si>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</si>
  <si>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</si>
  <si>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</si>
  <si>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</si>
  <si>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</si>
  <si>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</si>
  <si>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</si>
  <si>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</si>
  <si>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</si>
  <si>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</si>
  <si>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</si>
  <si>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</si>
  <si>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</si>
  <si>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</si>
  <si>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</si>
  <si>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</si>
  <si>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</si>
  <si>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</si>
  <si>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</si>
  <si>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</si>
  <si>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</si>
  <si>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</si>
  <si>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</si>
  <si>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</si>
  <si>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</si>
  <si>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</si>
  <si>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</si>
  <si>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</si>
  <si>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</si>
  <si>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</si>
  <si>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宇美町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</si>
  <si>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</si>
  <si>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</si>
  <si>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</si>
  <si>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</si>
  <si>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</si>
  <si>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</si>
  <si>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</si>
  <si>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</si>
  <si>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</si>
  <si>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</si>
  <si>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</si>
  <si>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</si>
  <si>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</si>
  <si>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</si>
  <si>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</si>
  <si>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</si>
  <si>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</si>
  <si>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現在のところ健全な経営状況と考えられる状況で推移していますが、今後発生する老朽化施設の更新や、人口減少に伴う水道使用料の減少などの問題もあることから、長期的な視点を持って計画的な整備を行っていき、今後も経営の健全化と効率化を図り、経営改善に努めていきます。</t>
    <phoneticPr fontId="4"/>
  </si>
  <si>
    <t>①有形固定資産減価償却率及び②管路経年化率は類似団体の平均値に比べ低い水準となっていますが、今後、法定耐用年数に達する管路等が増えていく課題に対し、水道の安全で安定した供給のため、下水道築造工事にあわせた水道管の布設替や、緊急性・重要度の高い管路について継続した対策を行っていきます。③令和4年度において管理更新率が低いのは、繰越工事によるものです。</t>
    <rPh sb="143" eb="145">
      <t>レイワ</t>
    </rPh>
    <rPh sb="146" eb="148">
      <t>ネンド</t>
    </rPh>
    <rPh sb="152" eb="154">
      <t>カンリ</t>
    </rPh>
    <rPh sb="154" eb="156">
      <t>コウシン</t>
    </rPh>
    <rPh sb="156" eb="157">
      <t>リツ</t>
    </rPh>
    <rPh sb="158" eb="159">
      <t>ヒク</t>
    </rPh>
    <rPh sb="163" eb="165">
      <t>クリコシ</t>
    </rPh>
    <rPh sb="165" eb="167">
      <t>コウジ</t>
    </rPh>
    <phoneticPr fontId="4"/>
  </si>
  <si>
    <t>①経常収支比率・・・平成28年11月の料金改定により、平成28年度から継続して100%以上を維持し、健全な事業運営を行っています。
③流動比率・・・前年度に比べ流動資産が減少したため数値は低下したものの、100%以上を維持しています。
④企業債残高対給水収益比率・・・類似団体平均値に比べ低い水準で推移しています。
⑤料金回収率・・・令和2年度までは、100%を大きく上回り、類似団体平均値と比較しても上回っていました。令和3～4年度が前年度より減少した理由は、家事用及び営業用において3ヶ月分の基本料金減免を実施したことによるものです。
⑥給水原価・・・前年度から増加となっているものの、類似団体の平均値を上回る水準で推移しています。
⑦施設利用率・・・類似団体の平均値を下回っているが、⑧有収率は平均値を大きく上回っており、適切な施設運営となっています。
効率性については、人口減少や施設の老朽化などの課題に対し、経費の削減等を積極的に行い、引続き経営の健全化に努めていく必要があります。</t>
    <rPh sb="35" eb="37">
      <t>ケイゾク</t>
    </rPh>
    <rPh sb="86" eb="88">
      <t>ゲンショウ</t>
    </rPh>
    <rPh sb="92" eb="94">
      <t>スウチ</t>
    </rPh>
    <rPh sb="95" eb="97">
      <t>テイカ</t>
    </rPh>
    <rPh sb="170" eb="172">
      <t>レイワ</t>
    </rPh>
    <rPh sb="173" eb="175">
      <t>ネンド</t>
    </rPh>
    <rPh sb="213" eb="215">
      <t>レイワ</t>
    </rPh>
    <rPh sb="218" eb="220">
      <t>ネンド</t>
    </rPh>
    <rPh sb="221" eb="224">
      <t>ゼンネンド</t>
    </rPh>
    <rPh sb="226" eb="228">
      <t>ゲンショウ</t>
    </rPh>
    <rPh sb="230" eb="232">
      <t>リユウ</t>
    </rPh>
    <rPh sb="234" eb="237">
      <t>カジヨウ</t>
    </rPh>
    <rPh sb="237" eb="238">
      <t>オヨ</t>
    </rPh>
    <rPh sb="239" eb="242">
      <t>エイギョウヨウ</t>
    </rPh>
    <rPh sb="248" eb="249">
      <t>ツキ</t>
    </rPh>
    <rPh sb="249" eb="250">
      <t>ブン</t>
    </rPh>
    <rPh sb="251" eb="253">
      <t>キホン</t>
    </rPh>
    <rPh sb="253" eb="255">
      <t>リョウキン</t>
    </rPh>
    <rPh sb="255" eb="257">
      <t>ゲンメン</t>
    </rPh>
    <rPh sb="258" eb="260">
      <t>ジッシ</t>
    </rPh>
    <rPh sb="287" eb="289">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</si>
</sst>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0.62</c:v>
                </c:pt>
                <c:pt idx="1">
                  <c:v>1.47</c:v>
                </c:pt>
                <c:pt idx="2">
                  <c:v>1.63</c:v>
                </c:pt>
                <c:pt idx="3">
                  <c:v>1.63</c:v>
                </c:pt>
                <c:pt idx="4">
                  <c:v>0.56999999999999995</c:v>
                </c:pt>
              </c:numCache>
            </c:numRef>
          </c:val>
          <c:extLst>
            <c:ext xmlns:c16="http://schemas.microsoft.com/office/drawing/2014/chart" uri="{C3380CC4-5D6E-409C-BE32-E72D297353CC}">
              <c16:uniqueId val="{00000000-E1E0-4937-B41C-8D157C7E2C3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E1E0-4937-B41C-8D157C7E2C3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48.82</c:v>
                </c:pt>
                <c:pt idx="1">
                  <c:v>50.6</c:v>
                </c:pt>
                <c:pt idx="2">
                  <c:v>52.04</c:v>
                </c:pt>
                <c:pt idx="3">
                  <c:v>52.53</c:v>
                </c:pt>
                <c:pt idx="4">
                  <c:v>51.72</c:v>
                </c:pt>
              </c:numCache>
            </c:numRef>
          </c:val>
          <c:extLst>
            <c:ext xmlns:c16="http://schemas.microsoft.com/office/drawing/2014/chart" uri="{C3380CC4-5D6E-409C-BE32-E72D297353CC}">
              <c16:uniqueId val="{00000000-0F4D-499B-B670-7001EBFFE56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0F4D-499B-B670-7001EBFFE56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91.66</c:v>
                </c:pt>
                <c:pt idx="1">
                  <c:v>89.44</c:v>
                </c:pt>
                <c:pt idx="2">
                  <c:v>89.27</c:v>
                </c:pt>
                <c:pt idx="3">
                  <c:v>89.72</c:v>
                </c:pt>
                <c:pt idx="4">
                  <c:v>90.66</c:v>
                </c:pt>
              </c:numCache>
            </c:numRef>
          </c:val>
          <c:extLst>
            <c:ext xmlns:c16="http://schemas.microsoft.com/office/drawing/2014/chart" uri="{C3380CC4-5D6E-409C-BE32-E72D297353CC}">
              <c16:uniqueId val="{00000000-294D-45D2-A7D2-F8616D6590F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294D-45D2-A7D2-F8616D6590F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107.17</c:v>
                </c:pt>
                <c:pt idx="1">
                  <c:v>118.61</c:v>
                </c:pt>
                <c:pt idx="2">
                  <c:v>120.2</c:v>
                </c:pt>
                <c:pt idx="3">
                  <c:v>113.41</c:v>
                </c:pt>
                <c:pt idx="4">
                  <c:v>106.66</c:v>
                </c:pt>
              </c:numCache>
            </c:numRef>
          </c:val>
          <c:extLst>
            <c:ext xmlns:c16="http://schemas.microsoft.com/office/drawing/2014/chart" uri="{C3380CC4-5D6E-409C-BE32-E72D297353CC}">
              <c16:uniqueId val="{00000000-9012-4564-9FD6-A2916CF5F7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9012-4564-9FD6-A2916CF5F7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44.5</c:v>
                </c:pt>
                <c:pt idx="1">
                  <c:v>46.06</c:v>
                </c:pt>
                <c:pt idx="2">
                  <c:v>46.25</c:v>
                </c:pt>
                <c:pt idx="3">
                  <c:v>47.17</c:v>
                </c:pt>
                <c:pt idx="4">
                  <c:v>48.13</c:v>
                </c:pt>
              </c:numCache>
            </c:numRef>
          </c:val>
          <c:extLst>
            <c:ext xmlns:c16="http://schemas.microsoft.com/office/drawing/2014/chart" uri="{C3380CC4-5D6E-409C-BE32-E72D297353CC}">
              <c16:uniqueId val="{00000000-9483-49C5-8E16-78C35B54023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9483-49C5-8E16-78C35B54023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3.35</c:v>
                </c:pt>
                <c:pt idx="1">
                  <c:v>3.56</c:v>
                </c:pt>
                <c:pt idx="2">
                  <c:v>3.78</c:v>
                </c:pt>
                <c:pt idx="3">
                  <c:v>3.78</c:v>
                </c:pt>
                <c:pt idx="4">
                  <c:v>9.93</c:v>
                </c:pt>
              </c:numCache>
            </c:numRef>
          </c:val>
          <c:extLst>
            <c:ext xmlns:c16="http://schemas.microsoft.com/office/drawing/2014/chart" uri="{C3380CC4-5D6E-409C-BE32-E72D297353CC}">
              <c16:uniqueId val="{00000000-AD36-41AE-9315-B77ADF9EB35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AD36-41AE-9315-B77ADF9EB35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8A-45D0-8D67-C7ADFA387C6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5C8A-45D0-8D67-C7ADFA387C6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270.88</c:v>
                </c:pt>
                <c:pt idx="1">
                  <c:v>241</c:v>
                </c:pt>
                <c:pt idx="2">
                  <c:v>239.42</c:v>
                </c:pt>
                <c:pt idx="3">
                  <c:v>319.94</c:v>
                </c:pt>
                <c:pt idx="4">
                  <c:v>267.41000000000003</c:v>
                </c:pt>
              </c:numCache>
            </c:numRef>
          </c:val>
          <c:extLst>
            <c:ext xmlns:c16="http://schemas.microsoft.com/office/drawing/2014/chart" uri="{C3380CC4-5D6E-409C-BE32-E72D297353CC}">
              <c16:uniqueId val="{00000000-7856-41E1-8053-1FB3DAB0700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7856-41E1-8053-1FB3DAB0700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152.24</c:v>
                </c:pt>
                <c:pt idx="1">
                  <c:v>130</c:v>
                </c:pt>
                <c:pt idx="2">
                  <c:v>113.54</c:v>
                </c:pt>
                <c:pt idx="3">
                  <c:v>101.39</c:v>
                </c:pt>
                <c:pt idx="4">
                  <c:v>83.79</c:v>
                </c:pt>
              </c:numCache>
            </c:numRef>
          </c:val>
          <c:extLst>
            <c:ext xmlns:c16="http://schemas.microsoft.com/office/drawing/2014/chart" uri="{C3380CC4-5D6E-409C-BE32-E72D297353CC}">
              <c16:uniqueId val="{00000000-D9AF-4038-87B8-F11AC77BC25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D9AF-4038-87B8-F11AC77BC25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101.58</c:v>
                </c:pt>
                <c:pt idx="1">
                  <c:v>112.05</c:v>
                </c:pt>
                <c:pt idx="2">
                  <c:v>108.44</c:v>
                </c:pt>
                <c:pt idx="3">
                  <c:v>99.68</c:v>
                </c:pt>
                <c:pt idx="4">
                  <c:v>91.95</c:v>
                </c:pt>
              </c:numCache>
            </c:numRef>
          </c:val>
          <c:extLst>
            <c:ext xmlns:c16="http://schemas.microsoft.com/office/drawing/2014/chart" uri="{C3380CC4-5D6E-409C-BE32-E72D297353CC}">
              <c16:uniqueId val="{00000000-592E-4ED2-B1B2-01EE44F4AE5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592E-4ED2-B1B2-01EE44F4AE5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228.86</c:v>
                </c:pt>
                <c:pt idx="1">
                  <c:v>213.09</c:v>
                </c:pt>
                <c:pt idx="2">
                  <c:v>214.82</c:v>
                </c:pt>
                <c:pt idx="3">
                  <c:v>219.3</c:v>
                </c:pt>
                <c:pt idx="4">
                  <c:v>236.8</c:v>
                </c:pt>
              </c:numCache>
            </c:numRef>
          </c:val>
          <c:extLst>
            <c:ext xmlns:c16="http://schemas.microsoft.com/office/drawing/2014/chart" uri="{C3380CC4-5D6E-409C-BE32-E72D297353CC}">
              <c16:uniqueId val="{00000000-5A44-4B76-90C7-935C6140A8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5A44-4B76-90C7-935C6140A8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福岡県　宇美町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37119</v>
      </c>
      <c r="AM8" s="45"/>
      <c r="AN8" s="45"/>
      <c r="AO8" s="45"/>
      <c r="AP8" s="45"/>
      <c r="AQ8" s="45"/>
      <c r="AR8" s="45"/>
      <c r="AS8" s="45"/>
      <c r="AT8" s="46">
        <f>データ!$S$6</f>
        <v>30.21</v>
      </c>
      <c r="AU8" s="47"/>
      <c r="AV8" s="47"/>
      <c r="AW8" s="47"/>
      <c r="AX8" s="47"/>
      <c r="AY8" s="47"/>
      <c r="AZ8" s="47"/>
      <c r="BA8" s="47"/>
      <c r="BB8" s="48">
        <f>データ!$T$6</f>
        <v>1228.7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90.56</v>
      </c>
      <c r="J10" s="47"/>
      <c r="K10" s="47"/>
      <c r="L10" s="47"/>
      <c r="M10" s="47"/>
      <c r="N10" s="47"/>
      <c r="O10" s="81"/>
      <c r="P10" s="48">
        <f>データ!$P$6</f>
        <v>98.86</v>
      </c>
      <c r="Q10" s="48"/>
      <c r="R10" s="48"/>
      <c r="S10" s="48"/>
      <c r="T10" s="48"/>
      <c r="U10" s="48"/>
      <c r="V10" s="48"/>
      <c r="W10" s="45">
        <f>データ!$Q$6</f>
        <v>4320</v>
      </c>
      <c r="X10" s="45"/>
      <c r="Y10" s="45"/>
      <c r="Z10" s="45"/>
      <c r="AA10" s="45"/>
      <c r="AB10" s="45"/>
      <c r="AC10" s="45"/>
      <c r="AD10" s="2"/>
      <c r="AE10" s="2"/>
      <c r="AF10" s="2"/>
      <c r="AG10" s="2"/>
      <c r="AH10" s="2"/>
      <c r="AI10" s="2"/>
      <c r="AJ10" s="2"/>
      <c r="AK10" s="2"/>
      <c r="AL10" s="45">
        <f>データ!$U$6</f>
        <v>36658</v>
      </c>
      <c r="AM10" s="45"/>
      <c r="AN10" s="45"/>
      <c r="AO10" s="45"/>
      <c r="AP10" s="45"/>
      <c r="AQ10" s="45"/>
      <c r="AR10" s="45"/>
      <c r="AS10" s="45"/>
      <c r="AT10" s="46">
        <f>データ!$V$6</f>
        <v>12.32</v>
      </c>
      <c r="AU10" s="47"/>
      <c r="AV10" s="47"/>
      <c r="AW10" s="47"/>
      <c r="AX10" s="47"/>
      <c r="AY10" s="47"/>
      <c r="AZ10" s="47"/>
      <c r="BA10" s="47"/>
      <c r="BB10" s="48">
        <f>データ!$W$6</f>
        <v>2975.49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crmuBER+pqassvcCY6jJwQgCTArRnasBiN2gQfveq7C4KUZnBYu0S+/GiKfsw/f0Oe4kBt+N3210i+vIliW1dA==" saltValue="NudhzqlvR/C9vddTTrWYX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403415</v>
      </c>
      <c r="D6" s="20">
        <f t="shared" si="3"/>
        <v>46</v>
      </c>
      <c r="E6" s="20">
        <f t="shared" si="3"/>
        <v>1</v>
      </c>
      <c r="F6" s="20">
        <f t="shared" si="3"/>
        <v>0</v>
      </c>
      <c r="G6" s="20">
        <f t="shared" si="3"/>
        <v>1</v>
      </c>
      <c r="H6" s="20" t="str">
        <f t="shared" si="3"/>
        <v>福岡県　宇美町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90.56</v>
      </c>
      <c r="P6" s="21">
        <f t="shared" si="3"/>
        <v>98.86</v>
      </c>
      <c r="Q6" s="21">
        <f t="shared" si="3"/>
        <v>4320</v>
      </c>
      <c r="R6" s="21">
        <f t="shared" si="3"/>
        <v>37119</v>
      </c>
      <c r="S6" s="21">
        <f t="shared" si="3"/>
        <v>30.21</v>
      </c>
      <c r="T6" s="21">
        <f t="shared" si="3"/>
        <v>1228.7</v>
      </c>
      <c r="U6" s="21">
        <f t="shared" si="3"/>
        <v>36658</v>
      </c>
      <c r="V6" s="21">
        <f t="shared" si="3"/>
        <v>12.32</v>
      </c>
      <c r="W6" s="21">
        <f t="shared" si="3"/>
        <v>2975.49</v>
      </c>
      <c r="X6" s="22">
        <f>IF(X7="",NA(),X7)</f>
        <v>107.17</v>
      </c>
      <c r="Y6" s="22">
        <f t="shared" ref="Y6:AG6" si="4">IF(Y7="",NA(),Y7)</f>
        <v>118.61</v>
      </c>
      <c r="Z6" s="22">
        <f t="shared" si="4"/>
        <v>120.2</v>
      </c>
      <c r="AA6" s="22">
        <f t="shared" si="4"/>
        <v>113.41</v>
      </c>
      <c r="AB6" s="22">
        <f t="shared" si="4"/>
        <v>106.66</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270.88</v>
      </c>
      <c r="AU6" s="22">
        <f t="shared" ref="AU6:BC6" si="6">IF(AU7="",NA(),AU7)</f>
        <v>241</v>
      </c>
      <c r="AV6" s="22">
        <f t="shared" si="6"/>
        <v>239.42</v>
      </c>
      <c r="AW6" s="22">
        <f t="shared" si="6"/>
        <v>319.94</v>
      </c>
      <c r="AX6" s="22">
        <f t="shared" si="6"/>
        <v>267.41000000000003</v>
      </c>
      <c r="AY6" s="22">
        <f t="shared" si="6"/>
        <v>366.03</v>
      </c>
      <c r="AZ6" s="22">
        <f t="shared" si="6"/>
        <v>365.18</v>
      </c>
      <c r="BA6" s="22">
        <f t="shared" si="6"/>
        <v>327.77</v>
      </c>
      <c r="BB6" s="22">
        <f t="shared" si="6"/>
        <v>338.02</v>
      </c>
      <c r="BC6" s="22">
        <f t="shared" si="6"/>
        <v>345.94</v>
      </c>
      <c r="BD6" s="21" t="str">
        <f>IF(BD7="","",IF(BD7="-","【-】","【"&amp;SUBSTITUTE(TEXT(BD7,"#,##0.00"),"-","△")&amp;"】"))</f>
        <v>【252.29】</v>
      </c>
      <c r="BE6" s="22">
        <f>IF(BE7="",NA(),BE7)</f>
        <v>152.24</v>
      </c>
      <c r="BF6" s="22">
        <f t="shared" ref="BF6:BN6" si="7">IF(BF7="",NA(),BF7)</f>
        <v>130</v>
      </c>
      <c r="BG6" s="22">
        <f t="shared" si="7"/>
        <v>113.54</v>
      </c>
      <c r="BH6" s="22">
        <f t="shared" si="7"/>
        <v>101.39</v>
      </c>
      <c r="BI6" s="22">
        <f t="shared" si="7"/>
        <v>83.79</v>
      </c>
      <c r="BJ6" s="22">
        <f t="shared" si="7"/>
        <v>370.12</v>
      </c>
      <c r="BK6" s="22">
        <f t="shared" si="7"/>
        <v>371.65</v>
      </c>
      <c r="BL6" s="22">
        <f t="shared" si="7"/>
        <v>397.1</v>
      </c>
      <c r="BM6" s="22">
        <f t="shared" si="7"/>
        <v>379.91</v>
      </c>
      <c r="BN6" s="22">
        <f t="shared" si="7"/>
        <v>386.61</v>
      </c>
      <c r="BO6" s="21" t="str">
        <f>IF(BO7="","",IF(BO7="-","【-】","【"&amp;SUBSTITUTE(TEXT(BO7,"#,##0.00"),"-","△")&amp;"】"))</f>
        <v>【268.07】</v>
      </c>
      <c r="BP6" s="22">
        <f>IF(BP7="",NA(),BP7)</f>
        <v>101.58</v>
      </c>
      <c r="BQ6" s="22">
        <f t="shared" ref="BQ6:BY6" si="8">IF(BQ7="",NA(),BQ7)</f>
        <v>112.05</v>
      </c>
      <c r="BR6" s="22">
        <f t="shared" si="8"/>
        <v>108.44</v>
      </c>
      <c r="BS6" s="22">
        <f t="shared" si="8"/>
        <v>99.68</v>
      </c>
      <c r="BT6" s="22">
        <f t="shared" si="8"/>
        <v>91.95</v>
      </c>
      <c r="BU6" s="22">
        <f t="shared" si="8"/>
        <v>100.42</v>
      </c>
      <c r="BV6" s="22">
        <f t="shared" si="8"/>
        <v>98.77</v>
      </c>
      <c r="BW6" s="22">
        <f t="shared" si="8"/>
        <v>95.79</v>
      </c>
      <c r="BX6" s="22">
        <f t="shared" si="8"/>
        <v>98.3</v>
      </c>
      <c r="BY6" s="22">
        <f t="shared" si="8"/>
        <v>93.82</v>
      </c>
      <c r="BZ6" s="21" t="str">
        <f>IF(BZ7="","",IF(BZ7="-","【-】","【"&amp;SUBSTITUTE(TEXT(BZ7,"#,##0.00"),"-","△")&amp;"】"))</f>
        <v>【97.47】</v>
      </c>
      <c r="CA6" s="22">
        <f>IF(CA7="",NA(),CA7)</f>
        <v>228.86</v>
      </c>
      <c r="CB6" s="22">
        <f t="shared" ref="CB6:CJ6" si="9">IF(CB7="",NA(),CB7)</f>
        <v>213.09</v>
      </c>
      <c r="CC6" s="22">
        <f t="shared" si="9"/>
        <v>214.82</v>
      </c>
      <c r="CD6" s="22">
        <f t="shared" si="9"/>
        <v>219.3</v>
      </c>
      <c r="CE6" s="22">
        <f t="shared" si="9"/>
        <v>236.8</v>
      </c>
      <c r="CF6" s="22">
        <f t="shared" si="9"/>
        <v>171.67</v>
      </c>
      <c r="CG6" s="22">
        <f t="shared" si="9"/>
        <v>173.67</v>
      </c>
      <c r="CH6" s="22">
        <f t="shared" si="9"/>
        <v>171.13</v>
      </c>
      <c r="CI6" s="22">
        <f t="shared" si="9"/>
        <v>173.7</v>
      </c>
      <c r="CJ6" s="22">
        <f t="shared" si="9"/>
        <v>178.94</v>
      </c>
      <c r="CK6" s="21" t="str">
        <f>IF(CK7="","",IF(CK7="-","【-】","【"&amp;SUBSTITUTE(TEXT(CK7,"#,##0.00"),"-","△")&amp;"】"))</f>
        <v>【174.75】</v>
      </c>
      <c r="CL6" s="22">
        <f>IF(CL7="",NA(),CL7)</f>
        <v>48.82</v>
      </c>
      <c r="CM6" s="22">
        <f t="shared" ref="CM6:CU6" si="10">IF(CM7="",NA(),CM7)</f>
        <v>50.6</v>
      </c>
      <c r="CN6" s="22">
        <f t="shared" si="10"/>
        <v>52.04</v>
      </c>
      <c r="CO6" s="22">
        <f t="shared" si="10"/>
        <v>52.53</v>
      </c>
      <c r="CP6" s="22">
        <f t="shared" si="10"/>
        <v>51.72</v>
      </c>
      <c r="CQ6" s="22">
        <f t="shared" si="10"/>
        <v>59.74</v>
      </c>
      <c r="CR6" s="22">
        <f t="shared" si="10"/>
        <v>59.67</v>
      </c>
      <c r="CS6" s="22">
        <f t="shared" si="10"/>
        <v>60.12</v>
      </c>
      <c r="CT6" s="22">
        <f t="shared" si="10"/>
        <v>60.34</v>
      </c>
      <c r="CU6" s="22">
        <f t="shared" si="10"/>
        <v>59.54</v>
      </c>
      <c r="CV6" s="21" t="str">
        <f>IF(CV7="","",IF(CV7="-","【-】","【"&amp;SUBSTITUTE(TEXT(CV7,"#,##0.00"),"-","△")&amp;"】"))</f>
        <v>【59.97】</v>
      </c>
      <c r="CW6" s="22">
        <f>IF(CW7="",NA(),CW7)</f>
        <v>91.66</v>
      </c>
      <c r="CX6" s="22">
        <f t="shared" ref="CX6:DF6" si="11">IF(CX7="",NA(),CX7)</f>
        <v>89.44</v>
      </c>
      <c r="CY6" s="22">
        <f t="shared" si="11"/>
        <v>89.27</v>
      </c>
      <c r="CZ6" s="22">
        <f t="shared" si="11"/>
        <v>89.72</v>
      </c>
      <c r="DA6" s="22">
        <f t="shared" si="11"/>
        <v>90.66</v>
      </c>
      <c r="DB6" s="22">
        <f t="shared" si="11"/>
        <v>84.8</v>
      </c>
      <c r="DC6" s="22">
        <f t="shared" si="11"/>
        <v>84.6</v>
      </c>
      <c r="DD6" s="22">
        <f t="shared" si="11"/>
        <v>84.24</v>
      </c>
      <c r="DE6" s="22">
        <f t="shared" si="11"/>
        <v>84.19</v>
      </c>
      <c r="DF6" s="22">
        <f t="shared" si="11"/>
        <v>83.93</v>
      </c>
      <c r="DG6" s="21" t="str">
        <f>IF(DG7="","",IF(DG7="-","【-】","【"&amp;SUBSTITUTE(TEXT(DG7,"#,##0.00"),"-","△")&amp;"】"))</f>
        <v>【89.76】</v>
      </c>
      <c r="DH6" s="22">
        <f>IF(DH7="",NA(),DH7)</f>
        <v>44.5</v>
      </c>
      <c r="DI6" s="22">
        <f t="shared" ref="DI6:DQ6" si="12">IF(DI7="",NA(),DI7)</f>
        <v>46.06</v>
      </c>
      <c r="DJ6" s="22">
        <f t="shared" si="12"/>
        <v>46.25</v>
      </c>
      <c r="DK6" s="22">
        <f t="shared" si="12"/>
        <v>47.17</v>
      </c>
      <c r="DL6" s="22">
        <f t="shared" si="12"/>
        <v>48.13</v>
      </c>
      <c r="DM6" s="22">
        <f t="shared" si="12"/>
        <v>47.66</v>
      </c>
      <c r="DN6" s="22">
        <f t="shared" si="12"/>
        <v>48.17</v>
      </c>
      <c r="DO6" s="22">
        <f t="shared" si="12"/>
        <v>48.83</v>
      </c>
      <c r="DP6" s="22">
        <f t="shared" si="12"/>
        <v>49.96</v>
      </c>
      <c r="DQ6" s="22">
        <f t="shared" si="12"/>
        <v>50.82</v>
      </c>
      <c r="DR6" s="21" t="str">
        <f>IF(DR7="","",IF(DR7="-","【-】","【"&amp;SUBSTITUTE(TEXT(DR7,"#,##0.00"),"-","△")&amp;"】"))</f>
        <v>【51.51】</v>
      </c>
      <c r="DS6" s="22">
        <f>IF(DS7="",NA(),DS7)</f>
        <v>3.35</v>
      </c>
      <c r="DT6" s="22">
        <f t="shared" ref="DT6:EB6" si="13">IF(DT7="",NA(),DT7)</f>
        <v>3.56</v>
      </c>
      <c r="DU6" s="22">
        <f t="shared" si="13"/>
        <v>3.78</v>
      </c>
      <c r="DV6" s="22">
        <f t="shared" si="13"/>
        <v>3.78</v>
      </c>
      <c r="DW6" s="22">
        <f t="shared" si="13"/>
        <v>9.93</v>
      </c>
      <c r="DX6" s="22">
        <f t="shared" si="13"/>
        <v>15.1</v>
      </c>
      <c r="DY6" s="22">
        <f t="shared" si="13"/>
        <v>17.12</v>
      </c>
      <c r="DZ6" s="22">
        <f t="shared" si="13"/>
        <v>18.18</v>
      </c>
      <c r="EA6" s="22">
        <f t="shared" si="13"/>
        <v>19.32</v>
      </c>
      <c r="EB6" s="22">
        <f t="shared" si="13"/>
        <v>21.16</v>
      </c>
      <c r="EC6" s="21" t="str">
        <f>IF(EC7="","",IF(EC7="-","【-】","【"&amp;SUBSTITUTE(TEXT(EC7,"#,##0.00"),"-","△")&amp;"】"))</f>
        <v>【23.75】</v>
      </c>
      <c r="ED6" s="22">
        <f>IF(ED7="",NA(),ED7)</f>
        <v>0.62</v>
      </c>
      <c r="EE6" s="22">
        <f t="shared" ref="EE6:EM6" si="14">IF(EE7="",NA(),EE7)</f>
        <v>1.47</v>
      </c>
      <c r="EF6" s="22">
        <f t="shared" si="14"/>
        <v>1.63</v>
      </c>
      <c r="EG6" s="22">
        <f t="shared" si="14"/>
        <v>1.63</v>
      </c>
      <c r="EH6" s="22">
        <f t="shared" si="14"/>
        <v>0.56999999999999995</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403415</v>
      </c>
      <c r="D7" s="24">
        <v>46</v>
      </c>
      <c r="E7" s="24">
        <v>1</v>
      </c>
      <c r="F7" s="24">
        <v>0</v>
      </c>
      <c r="G7" s="24">
        <v>1</v>
      </c>
      <c r="H7" s="24" t="s">
        <v>93</v>
      </c>
      <c r="I7" s="24" t="s">
        <v>94</v>
      </c>
      <c r="J7" s="24" t="s">
        <v>95</v>
      </c>
      <c r="K7" s="24" t="s">
        <v>96</v>
      </c>
      <c r="L7" s="24" t="s">
        <v>97</v>
      </c>
      <c r="M7" s="24" t="s">
        <v>98</v>
      </c>
      <c r="N7" s="25" t="s">
        <v>99</v>
      </c>
      <c r="O7" s="25">
        <v>90.56</v>
      </c>
      <c r="P7" s="25">
        <v>98.86</v>
      </c>
      <c r="Q7" s="25">
        <v>4320</v>
      </c>
      <c r="R7" s="25">
        <v>37119</v>
      </c>
      <c r="S7" s="25">
        <v>30.21</v>
      </c>
      <c r="T7" s="25">
        <v>1228.7</v>
      </c>
      <c r="U7" s="25">
        <v>36658</v>
      </c>
      <c r="V7" s="25">
        <v>12.32</v>
      </c>
      <c r="W7" s="25">
        <v>2975.49</v>
      </c>
      <c r="X7" s="25">
        <v>107.17</v>
      </c>
      <c r="Y7" s="25">
        <v>118.61</v>
      </c>
      <c r="Z7" s="25">
        <v>120.2</v>
      </c>
      <c r="AA7" s="25">
        <v>113.41</v>
      </c>
      <c r="AB7" s="25">
        <v>106.66</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270.88</v>
      </c>
      <c r="AU7" s="25">
        <v>241</v>
      </c>
      <c r="AV7" s="25">
        <v>239.42</v>
      </c>
      <c r="AW7" s="25">
        <v>319.94</v>
      </c>
      <c r="AX7" s="25">
        <v>267.41000000000003</v>
      </c>
      <c r="AY7" s="25">
        <v>366.03</v>
      </c>
      <c r="AZ7" s="25">
        <v>365.18</v>
      </c>
      <c r="BA7" s="25">
        <v>327.77</v>
      </c>
      <c r="BB7" s="25">
        <v>338.02</v>
      </c>
      <c r="BC7" s="25">
        <v>345.94</v>
      </c>
      <c r="BD7" s="25">
        <v>252.29</v>
      </c>
      <c r="BE7" s="25">
        <v>152.24</v>
      </c>
      <c r="BF7" s="25">
        <v>130</v>
      </c>
      <c r="BG7" s="25">
        <v>113.54</v>
      </c>
      <c r="BH7" s="25">
        <v>101.39</v>
      </c>
      <c r="BI7" s="25">
        <v>83.79</v>
      </c>
      <c r="BJ7" s="25">
        <v>370.12</v>
      </c>
      <c r="BK7" s="25">
        <v>371.65</v>
      </c>
      <c r="BL7" s="25">
        <v>397.1</v>
      </c>
      <c r="BM7" s="25">
        <v>379.91</v>
      </c>
      <c r="BN7" s="25">
        <v>386.61</v>
      </c>
      <c r="BO7" s="25">
        <v>268.07</v>
      </c>
      <c r="BP7" s="25">
        <v>101.58</v>
      </c>
      <c r="BQ7" s="25">
        <v>112.05</v>
      </c>
      <c r="BR7" s="25">
        <v>108.44</v>
      </c>
      <c r="BS7" s="25">
        <v>99.68</v>
      </c>
      <c r="BT7" s="25">
        <v>91.95</v>
      </c>
      <c r="BU7" s="25">
        <v>100.42</v>
      </c>
      <c r="BV7" s="25">
        <v>98.77</v>
      </c>
      <c r="BW7" s="25">
        <v>95.79</v>
      </c>
      <c r="BX7" s="25">
        <v>98.3</v>
      </c>
      <c r="BY7" s="25">
        <v>93.82</v>
      </c>
      <c r="BZ7" s="25">
        <v>97.47</v>
      </c>
      <c r="CA7" s="25">
        <v>228.86</v>
      </c>
      <c r="CB7" s="25">
        <v>213.09</v>
      </c>
      <c r="CC7" s="25">
        <v>214.82</v>
      </c>
      <c r="CD7" s="25">
        <v>219.3</v>
      </c>
      <c r="CE7" s="25">
        <v>236.8</v>
      </c>
      <c r="CF7" s="25">
        <v>171.67</v>
      </c>
      <c r="CG7" s="25">
        <v>173.67</v>
      </c>
      <c r="CH7" s="25">
        <v>171.13</v>
      </c>
      <c r="CI7" s="25">
        <v>173.7</v>
      </c>
      <c r="CJ7" s="25">
        <v>178.94</v>
      </c>
      <c r="CK7" s="25">
        <v>174.75</v>
      </c>
      <c r="CL7" s="25">
        <v>48.82</v>
      </c>
      <c r="CM7" s="25">
        <v>50.6</v>
      </c>
      <c r="CN7" s="25">
        <v>52.04</v>
      </c>
      <c r="CO7" s="25">
        <v>52.53</v>
      </c>
      <c r="CP7" s="25">
        <v>51.72</v>
      </c>
      <c r="CQ7" s="25">
        <v>59.74</v>
      </c>
      <c r="CR7" s="25">
        <v>59.67</v>
      </c>
      <c r="CS7" s="25">
        <v>60.12</v>
      </c>
      <c r="CT7" s="25">
        <v>60.34</v>
      </c>
      <c r="CU7" s="25">
        <v>59.54</v>
      </c>
      <c r="CV7" s="25">
        <v>59.97</v>
      </c>
      <c r="CW7" s="25">
        <v>91.66</v>
      </c>
      <c r="CX7" s="25">
        <v>89.44</v>
      </c>
      <c r="CY7" s="25">
        <v>89.27</v>
      </c>
      <c r="CZ7" s="25">
        <v>89.72</v>
      </c>
      <c r="DA7" s="25">
        <v>90.66</v>
      </c>
      <c r="DB7" s="25">
        <v>84.8</v>
      </c>
      <c r="DC7" s="25">
        <v>84.6</v>
      </c>
      <c r="DD7" s="25">
        <v>84.24</v>
      </c>
      <c r="DE7" s="25">
        <v>84.19</v>
      </c>
      <c r="DF7" s="25">
        <v>83.93</v>
      </c>
      <c r="DG7" s="25">
        <v>89.76</v>
      </c>
      <c r="DH7" s="25">
        <v>44.5</v>
      </c>
      <c r="DI7" s="25">
        <v>46.06</v>
      </c>
      <c r="DJ7" s="25">
        <v>46.25</v>
      </c>
      <c r="DK7" s="25">
        <v>47.17</v>
      </c>
      <c r="DL7" s="25">
        <v>48.13</v>
      </c>
      <c r="DM7" s="25">
        <v>47.66</v>
      </c>
      <c r="DN7" s="25">
        <v>48.17</v>
      </c>
      <c r="DO7" s="25">
        <v>48.83</v>
      </c>
      <c r="DP7" s="25">
        <v>49.96</v>
      </c>
      <c r="DQ7" s="25">
        <v>50.82</v>
      </c>
      <c r="DR7" s="25">
        <v>51.51</v>
      </c>
      <c r="DS7" s="25">
        <v>3.35</v>
      </c>
      <c r="DT7" s="25">
        <v>3.56</v>
      </c>
      <c r="DU7" s="25">
        <v>3.78</v>
      </c>
      <c r="DV7" s="25">
        <v>3.78</v>
      </c>
      <c r="DW7" s="25">
        <v>9.93</v>
      </c>
      <c r="DX7" s="25">
        <v>15.1</v>
      </c>
      <c r="DY7" s="25">
        <v>17.12</v>
      </c>
      <c r="DZ7" s="25">
        <v>18.18</v>
      </c>
      <c r="EA7" s="25">
        <v>19.32</v>
      </c>
      <c r="EB7" s="25">
        <v>21.16</v>
      </c>
      <c r="EC7" s="25">
        <v>23.75</v>
      </c>
      <c r="ED7" s="25">
        <v>0.62</v>
      </c>
      <c r="EE7" s="25">
        <v>1.47</v>
      </c>
      <c r="EF7" s="25">
        <v>1.63</v>
      </c>
      <c r="EG7" s="25">
        <v>1.63</v>
      </c>
      <c r="EH7" s="25">
        <v>0.56999999999999995</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2023-12-05T01:00:56Z</dcterms:created>
  <dcterms:modified xsi:type="dcterms:W3CDTF">2024-11-15T01:03:07Z</dcterms:modified>
  <cp:category/>
</cp:coreProperties>
</file>