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ums\＊部署フォルダ\012_上下水道課\01_上水道管理係\○各個人用\松永用\おの\経営比較分析\"/>
    </mc:Choice>
  </mc:AlternateContent>
  <xr:revisionPtr revIDLastSave="0" documentId="13_ncr:1_{B43D50E6-1A34-4861-813F-F5F1A23EF5C3}" xr6:coauthVersionLast="36" xr6:coauthVersionMax="36" xr10:uidLastSave="{00000000-0000-0000-0000-000000000000}"/>
  <workbookProtection workbookAlgorithmName="SHA-512" workbookHashValue="+Q+PVJWgvAlrNZ0kS85Ck+InbK7kFzJK8LlOsLZ2B4kh8i6rvWa2pr/FBm26S0ZGkJ3yiq2ghMp4G0xSUd2ZVA==" workbookSaltValue="ZA69vZ6PDoev8D4t0FpKp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Q6" i="5"/>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D10" i="4"/>
  <c r="W10" i="4"/>
  <c r="P10" i="4"/>
  <c r="W8" i="4"/>
  <c r="B8" i="4"/>
  <c r="B6"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<sst xmlns="http://schemas.openxmlformats.org/spreadsheetml/2006/main" count="236" uniqueCount="116">
  <si>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</si>
  <si>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</si>
  <si>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</si>
  <si>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</si>
  <si>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</si>
  <si>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</si>
  <si>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</si>
  <si>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</si>
  <si>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</si>
  <si>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</si>
  <si>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</si>
  <si>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</si>
  <si>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</si>
  <si>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</si>
  <si>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</si>
  <si>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</si>
  <si>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</si>
  <si>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</si>
  <si>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</si>
  <si>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</si>
  <si>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</si>
  <si>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</si>
  <si>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</si>
  <si>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</si>
  <si>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</si>
  <si>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</si>
  <si>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</si>
  <si>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</si>
  <si>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</si>
  <si>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</si>
  <si>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</si>
  <si>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</si>
  <si>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</si>
  <si>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</si>
  <si>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</si>
  <si>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</si>
  <si>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</si>
  <si>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</si>
  <si>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</si>
  <si>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</si>
  <si>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</si>
  <si>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</si>
  <si>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</si>
  <si>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</si>
  <si>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</si>
  <si>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</si>
  <si>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</si>
  <si>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</si>
  <si>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</si>
  <si>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</si>
  <si>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</si>
  <si>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</si>
  <si>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</si>
  <si>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</si>
  <si>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</si>
  <si>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</si>
  <si>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</si>
  <si>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</si>
  <si>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</si>
  <si>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</si>
  <si>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</si>
  <si>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</si>
  <si>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</si>
  <si>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</si>
  <si>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</si>
  <si>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</si>
  <si>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</si>
  <si>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</si>
  <si>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</si>
  <si>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</si>
  <si>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</si>
  <si>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</si>
  <si>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</si>
  <si>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</si>
  <si>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</si>
  <si>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</si>
  <si>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</si>
  <si>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</si>
  <si>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</si>
  <si>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</si>
  <si>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</si>
  <si>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</si>
  <si>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</si>
  <si>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</si>
  <si>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</si>
  <si>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</si>
  <si>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</si>
  <si>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</si>
  <si>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</si>
  <si>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</si>
  <si>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</si>
  <si>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</si>
  <si>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</si>
  <si>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</si>
  <si>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</si>
  <si>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宇美町</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</si>
  <si>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</si>
  <si>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</si>
  <si>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</si>
  <si>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</si>
  <si>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</si>
  <si>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</si>
  <si>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</si>
  <si>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</si>
  <si>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</si>
  <si>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</si>
  <si>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</si>
  <si>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</si>
  <si>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</si>
  <si>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</si>
  <si>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</si>
  <si>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</si>
  <si>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</si>
  <si>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以上を維持し、⑤経費回収率も100%で、共に類似団体平均値を上回っている。しかしながら、③流動比率が低い水準であり、前年度に比べ僅かながら改善しているものの、類似団体平均値を大きく下回っている。
下水道使用料については、近隣市町と比較すると依然として高水準であることから、使用料収入率の向上により収入の確保を図ることや、施設の有効利用と普及率向上を目的とした整備計画等の見直し、またストックマネジメント計画に合わせた施設管理の実施により費用の削減等、あらゆる効率性を求めた取り組みを継続的に実施する必要がある。</t>
    <phoneticPr fontId="4"/>
  </si>
  <si>
    <t>平成8年3月より供用開始を行い管路施設の更新時期には未だ至っていないが、ストックマネジメント計画を策定し、効率的な維持管理、改築更新事業を実施していく必要がある。</t>
    <phoneticPr fontId="4"/>
  </si>
  <si>
    <t>人口減少や1世帯当たりの排水量の減少及び、高齢化に伴う水洗化率の停滞等が想定され、収入増を見込むのは困難な状況になると思われる。更なる使用料収入の確保とともに、ストックマネジメントの実施により計画的な修繕の見直し、流域下水道への負担金単価の改定協議などの支出抑制に努め、経費回収率を維持し、将来の更新需要を見据えた事業運営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</si>
</sst>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0.01</c:v>
                </c:pt>
                <c:pt idx="3">
                  <c:v>0</c:v>
                </c:pt>
                <c:pt idx="4">
                  <c:v>0</c:v>
                </c:pt>
              </c:numCache>
            </c:numRef>
          </c:val>
          <c:extLst>
            <c:ext xmlns:c16="http://schemas.microsoft.com/office/drawing/2014/chart" uri="{C3380CC4-5D6E-409C-BE32-E72D297353CC}">
              <c16:uniqueId val="{00000000-03DD-41D9-9281-6B9B2BC8EB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0.12</c:v>
                </c:pt>
                <c:pt idx="3">
                  <c:v>0.15</c:v>
                </c:pt>
                <c:pt idx="4">
                  <c:v>0.06</c:v>
                </c:pt>
              </c:numCache>
            </c:numRef>
          </c:val>
          <c:smooth val="0"/>
          <c:extLst>
            <c:ext xmlns:c16="http://schemas.microsoft.com/office/drawing/2014/chart" uri="{C3380CC4-5D6E-409C-BE32-E72D297353CC}">
              <c16:uniqueId val="{00000001-03DD-41D9-9281-6B9B2BC8EB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08-4E01-A1D3-0890FFE89A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61.4</c:v>
                </c:pt>
                <c:pt idx="3">
                  <c:v>61.51</c:v>
                </c:pt>
                <c:pt idx="4">
                  <c:v>51.2</c:v>
                </c:pt>
              </c:numCache>
            </c:numRef>
          </c:val>
          <c:smooth val="0"/>
          <c:extLst>
            <c:ext xmlns:c16="http://schemas.microsoft.com/office/drawing/2014/chart" uri="{C3380CC4-5D6E-409C-BE32-E72D297353CC}">
              <c16:uniqueId val="{00000001-9C08-4E01-A1D3-0890FFE89A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93.73</c:v>
                </c:pt>
                <c:pt idx="1">
                  <c:v>93.76</c:v>
                </c:pt>
                <c:pt idx="2">
                  <c:v>94.11</c:v>
                </c:pt>
                <c:pt idx="3">
                  <c:v>94.66</c:v>
                </c:pt>
                <c:pt idx="4">
                  <c:v>95.1</c:v>
                </c:pt>
              </c:numCache>
            </c:numRef>
          </c:val>
          <c:extLst>
            <c:ext xmlns:c16="http://schemas.microsoft.com/office/drawing/2014/chart" uri="{C3380CC4-5D6E-409C-BE32-E72D297353CC}">
              <c16:uniqueId val="{00000000-E803-4955-A6EF-D3BFF9FD59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86.28</c:v>
                </c:pt>
                <c:pt idx="3">
                  <c:v>85.82</c:v>
                </c:pt>
                <c:pt idx="4">
                  <c:v>85.03</c:v>
                </c:pt>
              </c:numCache>
            </c:numRef>
          </c:val>
          <c:smooth val="0"/>
          <c:extLst>
            <c:ext xmlns:c16="http://schemas.microsoft.com/office/drawing/2014/chart" uri="{C3380CC4-5D6E-409C-BE32-E72D297353CC}">
              <c16:uniqueId val="{00000001-E803-4955-A6EF-D3BFF9FD59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99.36</c:v>
                </c:pt>
                <c:pt idx="1">
                  <c:v>101.55</c:v>
                </c:pt>
                <c:pt idx="2">
                  <c:v>103.38</c:v>
                </c:pt>
                <c:pt idx="3">
                  <c:v>114.8</c:v>
                </c:pt>
                <c:pt idx="4">
                  <c:v>112.64</c:v>
                </c:pt>
              </c:numCache>
            </c:numRef>
          </c:val>
          <c:extLst>
            <c:ext xmlns:c16="http://schemas.microsoft.com/office/drawing/2014/chart" uri="{C3380CC4-5D6E-409C-BE32-E72D297353CC}">
              <c16:uniqueId val="{00000000-F68D-4F6A-B346-270DDE64E8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107.15</c:v>
                </c:pt>
                <c:pt idx="3">
                  <c:v>109.91</c:v>
                </c:pt>
                <c:pt idx="4">
                  <c:v>108.61</c:v>
                </c:pt>
              </c:numCache>
            </c:numRef>
          </c:val>
          <c:smooth val="0"/>
          <c:extLst>
            <c:ext xmlns:c16="http://schemas.microsoft.com/office/drawing/2014/chart" uri="{C3380CC4-5D6E-409C-BE32-E72D297353CC}">
              <c16:uniqueId val="{00000001-F68D-4F6A-B346-270DDE64E8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5.33</c:v>
                </c:pt>
                <c:pt idx="1">
                  <c:v>7.89</c:v>
                </c:pt>
                <c:pt idx="2">
                  <c:v>10.28</c:v>
                </c:pt>
                <c:pt idx="3">
                  <c:v>12.77</c:v>
                </c:pt>
                <c:pt idx="4">
                  <c:v>15.38</c:v>
                </c:pt>
              </c:numCache>
            </c:numRef>
          </c:val>
          <c:extLst>
            <c:ext xmlns:c16="http://schemas.microsoft.com/office/drawing/2014/chart" uri="{C3380CC4-5D6E-409C-BE32-E72D297353CC}">
              <c16:uniqueId val="{00000000-51D3-40E3-A1C1-8BC9C33FB5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17.239999999999998</c:v>
                </c:pt>
                <c:pt idx="3">
                  <c:v>15.29</c:v>
                </c:pt>
                <c:pt idx="4">
                  <c:v>17.809999999999999</c:v>
                </c:pt>
              </c:numCache>
            </c:numRef>
          </c:val>
          <c:smooth val="0"/>
          <c:extLst>
            <c:ext xmlns:c16="http://schemas.microsoft.com/office/drawing/2014/chart" uri="{C3380CC4-5D6E-409C-BE32-E72D297353CC}">
              <c16:uniqueId val="{00000001-51D3-40E3-A1C1-8BC9C33FB5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BF-440B-A9DB-D844D8B4F2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0.11</c:v>
                </c:pt>
                <c:pt idx="3">
                  <c:v>0.11</c:v>
                </c:pt>
                <c:pt idx="4">
                  <c:v>0.64</c:v>
                </c:pt>
              </c:numCache>
            </c:numRef>
          </c:val>
          <c:smooth val="0"/>
          <c:extLst>
            <c:ext xmlns:c16="http://schemas.microsoft.com/office/drawing/2014/chart" uri="{C3380CC4-5D6E-409C-BE32-E72D297353CC}">
              <c16:uniqueId val="{00000001-47BF-440B-A9DB-D844D8B4F2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0.33</c:v>
                </c:pt>
                <c:pt idx="1">
                  <c:v>0</c:v>
                </c:pt>
                <c:pt idx="2">
                  <c:v>0</c:v>
                </c:pt>
                <c:pt idx="3">
                  <c:v>0</c:v>
                </c:pt>
                <c:pt idx="4">
                  <c:v>0</c:v>
                </c:pt>
              </c:numCache>
            </c:numRef>
          </c:val>
          <c:extLst>
            <c:ext xmlns:c16="http://schemas.microsoft.com/office/drawing/2014/chart" uri="{C3380CC4-5D6E-409C-BE32-E72D297353CC}">
              <c16:uniqueId val="{00000000-CB8C-489D-A79D-49CD16CD7C9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15.68</c:v>
                </c:pt>
                <c:pt idx="3">
                  <c:v>9.42</c:v>
                </c:pt>
                <c:pt idx="4">
                  <c:v>11.49</c:v>
                </c:pt>
              </c:numCache>
            </c:numRef>
          </c:val>
          <c:smooth val="0"/>
          <c:extLst>
            <c:ext xmlns:c16="http://schemas.microsoft.com/office/drawing/2014/chart" uri="{C3380CC4-5D6E-409C-BE32-E72D297353CC}">
              <c16:uniqueId val="{00000001-CB8C-489D-A79D-49CD16CD7C9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33.1</c:v>
                </c:pt>
                <c:pt idx="1">
                  <c:v>12.78</c:v>
                </c:pt>
                <c:pt idx="2">
                  <c:v>11.3</c:v>
                </c:pt>
                <c:pt idx="3">
                  <c:v>14.29</c:v>
                </c:pt>
                <c:pt idx="4">
                  <c:v>18.68</c:v>
                </c:pt>
              </c:numCache>
            </c:numRef>
          </c:val>
          <c:extLst>
            <c:ext xmlns:c16="http://schemas.microsoft.com/office/drawing/2014/chart" uri="{C3380CC4-5D6E-409C-BE32-E72D297353CC}">
              <c16:uniqueId val="{00000000-0D73-413E-BC03-249BFA2FD8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46.82</c:v>
                </c:pt>
                <c:pt idx="3">
                  <c:v>47.61</c:v>
                </c:pt>
                <c:pt idx="4">
                  <c:v>52.69</c:v>
                </c:pt>
              </c:numCache>
            </c:numRef>
          </c:val>
          <c:smooth val="0"/>
          <c:extLst>
            <c:ext xmlns:c16="http://schemas.microsoft.com/office/drawing/2014/chart" uri="{C3380CC4-5D6E-409C-BE32-E72D297353CC}">
              <c16:uniqueId val="{00000001-0D73-413E-BC03-249BFA2FD8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730.03</c:v>
                </c:pt>
                <c:pt idx="1">
                  <c:v>837.73</c:v>
                </c:pt>
                <c:pt idx="2">
                  <c:v>746.24</c:v>
                </c:pt>
                <c:pt idx="3">
                  <c:v>976.13</c:v>
                </c:pt>
                <c:pt idx="4">
                  <c:v>966.6</c:v>
                </c:pt>
              </c:numCache>
            </c:numRef>
          </c:val>
          <c:extLst>
            <c:ext xmlns:c16="http://schemas.microsoft.com/office/drawing/2014/chart" uri="{C3380CC4-5D6E-409C-BE32-E72D297353CC}">
              <c16:uniqueId val="{00000000-0C30-4F9C-AE99-1625D90BEA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1028.05</c:v>
                </c:pt>
                <c:pt idx="3">
                  <c:v>1092.22</c:v>
                </c:pt>
                <c:pt idx="4">
                  <c:v>998.38</c:v>
                </c:pt>
              </c:numCache>
            </c:numRef>
          </c:val>
          <c:smooth val="0"/>
          <c:extLst>
            <c:ext xmlns:c16="http://schemas.microsoft.com/office/drawing/2014/chart" uri="{C3380CC4-5D6E-409C-BE32-E72D297353CC}">
              <c16:uniqueId val="{00000001-0C30-4F9C-AE99-1625D90BEA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99.92</c:v>
                </c:pt>
                <c:pt idx="3">
                  <c:v>100</c:v>
                </c:pt>
                <c:pt idx="4">
                  <c:v>100</c:v>
                </c:pt>
              </c:numCache>
            </c:numRef>
          </c:val>
          <c:extLst>
            <c:ext xmlns:c16="http://schemas.microsoft.com/office/drawing/2014/chart" uri="{C3380CC4-5D6E-409C-BE32-E72D297353CC}">
              <c16:uniqueId val="{00000000-16B6-4990-AC4B-CB264795B5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94.73</c:v>
                </c:pt>
                <c:pt idx="3">
                  <c:v>97.53</c:v>
                </c:pt>
                <c:pt idx="4">
                  <c:v>95.92</c:v>
                </c:pt>
              </c:numCache>
            </c:numRef>
          </c:val>
          <c:smooth val="0"/>
          <c:extLst>
            <c:ext xmlns:c16="http://schemas.microsoft.com/office/drawing/2014/chart" uri="{C3380CC4-5D6E-409C-BE32-E72D297353CC}">
              <c16:uniqueId val="{00000001-16B6-4990-AC4B-CB264795B5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172.64</c:v>
                </c:pt>
                <c:pt idx="1">
                  <c:v>171.89</c:v>
                </c:pt>
                <c:pt idx="2">
                  <c:v>171.95</c:v>
                </c:pt>
                <c:pt idx="3">
                  <c:v>171.67</c:v>
                </c:pt>
                <c:pt idx="4">
                  <c:v>171.51</c:v>
                </c:pt>
              </c:numCache>
            </c:numRef>
          </c:val>
          <c:extLst>
            <c:ext xmlns:c16="http://schemas.microsoft.com/office/drawing/2014/chart" uri="{C3380CC4-5D6E-409C-BE32-E72D297353CC}">
              <c16:uniqueId val="{00000000-CF2C-4809-90EC-C2587A29D4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160.91</c:v>
                </c:pt>
                <c:pt idx="3">
                  <c:v>155.83000000000001</c:v>
                </c:pt>
                <c:pt idx="4">
                  <c:v>156.75</c:v>
                </c:pt>
              </c:numCache>
            </c:numRef>
          </c:val>
          <c:smooth val="0"/>
          <c:extLst>
            <c:ext xmlns:c16="http://schemas.microsoft.com/office/drawing/2014/chart" uri="{C3380CC4-5D6E-409C-BE32-E72D297353CC}">
              <c16:uniqueId val="{00000001-CF2C-4809-90EC-C2587A29D4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福岡県　宇美町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Bd2</v>
      </c>
      <c r="X8" s="65"/>
      <c r="Y8" s="65"/>
      <c r="Z8" s="65"/>
      <c r="AA8" s="65"/>
      <c r="AB8" s="65"/>
      <c r="AC8" s="65"/>
      <c r="AD8" s="66" t="str">
        <f>データ!$M$6</f>
        <v>非設置</v>
      </c>
      <c r="AE8" s="66"/>
      <c r="AF8" s="66"/>
      <c r="AG8" s="66"/>
      <c r="AH8" s="66"/>
      <c r="AI8" s="66"/>
      <c r="AJ8" s="66"/>
      <c r="AK8" s="3"/>
      <c r="AL8" s="46">
        <f>データ!S6</f>
        <v>37250</v>
      </c>
      <c r="AM8" s="46"/>
      <c r="AN8" s="46"/>
      <c r="AO8" s="46"/>
      <c r="AP8" s="46"/>
      <c r="AQ8" s="46"/>
      <c r="AR8" s="46"/>
      <c r="AS8" s="46"/>
      <c r="AT8" s="45">
        <f>データ!T6</f>
        <v>30.21</v>
      </c>
      <c r="AU8" s="45"/>
      <c r="AV8" s="45"/>
      <c r="AW8" s="45"/>
      <c r="AX8" s="45"/>
      <c r="AY8" s="45"/>
      <c r="AZ8" s="45"/>
      <c r="BA8" s="45"/>
      <c r="BB8" s="45">
        <f>データ!U6</f>
        <v>1233.04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49.7</v>
      </c>
      <c r="J10" s="45"/>
      <c r="K10" s="45"/>
      <c r="L10" s="45"/>
      <c r="M10" s="45"/>
      <c r="N10" s="45"/>
      <c r="O10" s="45"/>
      <c r="P10" s="45">
        <f>データ!P6</f>
        <v>91.5</v>
      </c>
      <c r="Q10" s="45"/>
      <c r="R10" s="45"/>
      <c r="S10" s="45"/>
      <c r="T10" s="45"/>
      <c r="U10" s="45"/>
      <c r="V10" s="45"/>
      <c r="W10" s="45">
        <f>データ!Q6</f>
        <v>94.34</v>
      </c>
      <c r="X10" s="45"/>
      <c r="Y10" s="45"/>
      <c r="Z10" s="45"/>
      <c r="AA10" s="45"/>
      <c r="AB10" s="45"/>
      <c r="AC10" s="45"/>
      <c r="AD10" s="46">
        <f>データ!R6</f>
        <v>3210</v>
      </c>
      <c r="AE10" s="46"/>
      <c r="AF10" s="46"/>
      <c r="AG10" s="46"/>
      <c r="AH10" s="46"/>
      <c r="AI10" s="46"/>
      <c r="AJ10" s="46"/>
      <c r="AK10" s="2"/>
      <c r="AL10" s="46">
        <f>データ!V6</f>
        <v>34025</v>
      </c>
      <c r="AM10" s="46"/>
      <c r="AN10" s="46"/>
      <c r="AO10" s="46"/>
      <c r="AP10" s="46"/>
      <c r="AQ10" s="46"/>
      <c r="AR10" s="46"/>
      <c r="AS10" s="46"/>
      <c r="AT10" s="45">
        <f>データ!W6</f>
        <v>6.96</v>
      </c>
      <c r="AU10" s="45"/>
      <c r="AV10" s="45"/>
      <c r="AW10" s="45"/>
      <c r="AX10" s="45"/>
      <c r="AY10" s="45"/>
      <c r="AZ10" s="45"/>
      <c r="BA10" s="45"/>
      <c r="BB10" s="45">
        <f>データ!X6</f>
        <v>4888.6499999999996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qGH1awYZuq7knbb0XYwqesBBTL3b5wSo0bygshTMaeLdOL/PGWSFzdIDsQY9FooIJn4bsYcBvZYtPvqaTZFiEw==" saltValue="BkZEIBN+jktI4Zy3yaEr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403415</v>
      </c>
      <c r="D6" s="19">
        <f t="shared" si="3"/>
        <v>46</v>
      </c>
      <c r="E6" s="19">
        <f t="shared" si="3"/>
        <v>17</v>
      </c>
      <c r="F6" s="19">
        <f t="shared" si="3"/>
        <v>1</v>
      </c>
      <c r="G6" s="19">
        <f t="shared" si="3"/>
        <v>0</v>
      </c>
      <c r="H6" s="19" t="str">
        <f t="shared" si="3"/>
        <v>福岡県　宇美町</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49.7</v>
      </c>
      <c r="P6" s="20">
        <f t="shared" si="3"/>
        <v>91.5</v>
      </c>
      <c r="Q6" s="20">
        <f t="shared" si="3"/>
        <v>94.34</v>
      </c>
      <c r="R6" s="20">
        <f t="shared" si="3"/>
        <v>3210</v>
      </c>
      <c r="S6" s="20">
        <f t="shared" si="3"/>
        <v>37250</v>
      </c>
      <c r="T6" s="20">
        <f t="shared" si="3"/>
        <v>30.21</v>
      </c>
      <c r="U6" s="20">
        <f t="shared" si="3"/>
        <v>1233.04</v>
      </c>
      <c r="V6" s="20">
        <f t="shared" si="3"/>
        <v>34025</v>
      </c>
      <c r="W6" s="20">
        <f t="shared" si="3"/>
        <v>6.96</v>
      </c>
      <c r="X6" s="20">
        <f t="shared" si="3"/>
        <v>4888.6499999999996</v>
      </c>
      <c r="Y6" s="21">
        <f>IF(Y7="",NA(),Y7)</f>
        <v>99.36</v>
      </c>
      <c r="Z6" s="21">
        <f t="shared" ref="Z6:AH6" si="4">IF(Z7="",NA(),Z7)</f>
        <v>101.55</v>
      </c>
      <c r="AA6" s="21">
        <f t="shared" si="4"/>
        <v>103.38</v>
      </c>
      <c r="AB6" s="21">
        <f t="shared" si="4"/>
        <v>114.8</v>
      </c>
      <c r="AC6" s="21">
        <f t="shared" si="4"/>
        <v>112.64</v>
      </c>
      <c r="AD6" s="21">
        <f t="shared" si="4"/>
        <v>108.38</v>
      </c>
      <c r="AE6" s="21">
        <f t="shared" si="4"/>
        <v>108.43</v>
      </c>
      <c r="AF6" s="21">
        <f t="shared" si="4"/>
        <v>107.15</v>
      </c>
      <c r="AG6" s="21">
        <f t="shared" si="4"/>
        <v>109.91</v>
      </c>
      <c r="AH6" s="21">
        <f t="shared" si="4"/>
        <v>108.61</v>
      </c>
      <c r="AI6" s="20" t="str">
        <f>IF(AI7="","",IF(AI7="-","【-】","【"&amp;SUBSTITUTE(TEXT(AI7,"#,##0.00"),"-","△")&amp;"】"))</f>
        <v>【107.02】</v>
      </c>
      <c r="AJ6" s="21">
        <f>IF(AJ7="",NA(),AJ7)</f>
        <v>0.33</v>
      </c>
      <c r="AK6" s="20">
        <f t="shared" ref="AK6:AS6" si="5">IF(AK7="",NA(),AK7)</f>
        <v>0</v>
      </c>
      <c r="AL6" s="20">
        <f t="shared" si="5"/>
        <v>0</v>
      </c>
      <c r="AM6" s="20">
        <f t="shared" si="5"/>
        <v>0</v>
      </c>
      <c r="AN6" s="20">
        <f t="shared" si="5"/>
        <v>0</v>
      </c>
      <c r="AO6" s="21">
        <f t="shared" si="5"/>
        <v>12.78</v>
      </c>
      <c r="AP6" s="21">
        <f t="shared" si="5"/>
        <v>12.89</v>
      </c>
      <c r="AQ6" s="21">
        <f t="shared" si="5"/>
        <v>15.68</v>
      </c>
      <c r="AR6" s="21">
        <f t="shared" si="5"/>
        <v>9.42</v>
      </c>
      <c r="AS6" s="21">
        <f t="shared" si="5"/>
        <v>11.49</v>
      </c>
      <c r="AT6" s="20" t="str">
        <f>IF(AT7="","",IF(AT7="-","【-】","【"&amp;SUBSTITUTE(TEXT(AT7,"#,##0.00"),"-","△")&amp;"】"))</f>
        <v>【3.09】</v>
      </c>
      <c r="AU6" s="21">
        <f>IF(AU7="",NA(),AU7)</f>
        <v>33.1</v>
      </c>
      <c r="AV6" s="21">
        <f t="shared" ref="AV6:BD6" si="6">IF(AV7="",NA(),AV7)</f>
        <v>12.78</v>
      </c>
      <c r="AW6" s="21">
        <f t="shared" si="6"/>
        <v>11.3</v>
      </c>
      <c r="AX6" s="21">
        <f t="shared" si="6"/>
        <v>14.29</v>
      </c>
      <c r="AY6" s="21">
        <f t="shared" si="6"/>
        <v>18.68</v>
      </c>
      <c r="AZ6" s="21">
        <f t="shared" si="6"/>
        <v>57.48</v>
      </c>
      <c r="BA6" s="21">
        <f t="shared" si="6"/>
        <v>54.32</v>
      </c>
      <c r="BB6" s="21">
        <f t="shared" si="6"/>
        <v>46.82</v>
      </c>
      <c r="BC6" s="21">
        <f t="shared" si="6"/>
        <v>47.61</v>
      </c>
      <c r="BD6" s="21">
        <f t="shared" si="6"/>
        <v>52.69</v>
      </c>
      <c r="BE6" s="20" t="str">
        <f>IF(BE7="","",IF(BE7="-","【-】","【"&amp;SUBSTITUTE(TEXT(BE7,"#,##0.00"),"-","△")&amp;"】"))</f>
        <v>【71.39】</v>
      </c>
      <c r="BF6" s="21">
        <f>IF(BF7="",NA(),BF7)</f>
        <v>730.03</v>
      </c>
      <c r="BG6" s="21">
        <f t="shared" ref="BG6:BO6" si="7">IF(BG7="",NA(),BG7)</f>
        <v>837.73</v>
      </c>
      <c r="BH6" s="21">
        <f t="shared" si="7"/>
        <v>746.24</v>
      </c>
      <c r="BI6" s="21">
        <f t="shared" si="7"/>
        <v>976.13</v>
      </c>
      <c r="BJ6" s="21">
        <f t="shared" si="7"/>
        <v>966.6</v>
      </c>
      <c r="BK6" s="21">
        <f t="shared" si="7"/>
        <v>1046.25</v>
      </c>
      <c r="BL6" s="21">
        <f t="shared" si="7"/>
        <v>1000.94</v>
      </c>
      <c r="BM6" s="21">
        <f t="shared" si="7"/>
        <v>1028.05</v>
      </c>
      <c r="BN6" s="21">
        <f t="shared" si="7"/>
        <v>1092.22</v>
      </c>
      <c r="BO6" s="21">
        <f t="shared" si="7"/>
        <v>998.38</v>
      </c>
      <c r="BP6" s="20" t="str">
        <f>IF(BP7="","",IF(BP7="-","【-】","【"&amp;SUBSTITUTE(TEXT(BP7,"#,##0.00"),"-","△")&amp;"】"))</f>
        <v>【669.11】</v>
      </c>
      <c r="BQ6" s="21">
        <f>IF(BQ7="",NA(),BQ7)</f>
        <v>100</v>
      </c>
      <c r="BR6" s="21">
        <f t="shared" ref="BR6:BZ6" si="8">IF(BR7="",NA(),BR7)</f>
        <v>100</v>
      </c>
      <c r="BS6" s="21">
        <f t="shared" si="8"/>
        <v>99.92</v>
      </c>
      <c r="BT6" s="21">
        <f t="shared" si="8"/>
        <v>100</v>
      </c>
      <c r="BU6" s="21">
        <f t="shared" si="8"/>
        <v>100</v>
      </c>
      <c r="BV6" s="21">
        <f t="shared" si="8"/>
        <v>88.37</v>
      </c>
      <c r="BW6" s="21">
        <f t="shared" si="8"/>
        <v>93.77</v>
      </c>
      <c r="BX6" s="21">
        <f t="shared" si="8"/>
        <v>94.73</v>
      </c>
      <c r="BY6" s="21">
        <f t="shared" si="8"/>
        <v>97.53</v>
      </c>
      <c r="BZ6" s="21">
        <f t="shared" si="8"/>
        <v>95.92</v>
      </c>
      <c r="CA6" s="20" t="str">
        <f>IF(CA7="","",IF(CA7="-","【-】","【"&amp;SUBSTITUTE(TEXT(CA7,"#,##0.00"),"-","△")&amp;"】"))</f>
        <v>【99.73】</v>
      </c>
      <c r="CB6" s="21">
        <f>IF(CB7="",NA(),CB7)</f>
        <v>172.64</v>
      </c>
      <c r="CC6" s="21">
        <f t="shared" ref="CC6:CK6" si="9">IF(CC7="",NA(),CC7)</f>
        <v>171.89</v>
      </c>
      <c r="CD6" s="21">
        <f t="shared" si="9"/>
        <v>171.95</v>
      </c>
      <c r="CE6" s="21">
        <f t="shared" si="9"/>
        <v>171.67</v>
      </c>
      <c r="CF6" s="21">
        <f t="shared" si="9"/>
        <v>171.51</v>
      </c>
      <c r="CG6" s="21">
        <f t="shared" si="9"/>
        <v>178.11</v>
      </c>
      <c r="CH6" s="21">
        <f t="shared" si="9"/>
        <v>165.57</v>
      </c>
      <c r="CI6" s="21">
        <f t="shared" si="9"/>
        <v>160.91</v>
      </c>
      <c r="CJ6" s="21">
        <f t="shared" si="9"/>
        <v>155.83000000000001</v>
      </c>
      <c r="CK6" s="21">
        <f t="shared" si="9"/>
        <v>156.75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59.55</v>
      </c>
      <c r="CS6" s="21">
        <f t="shared" si="10"/>
        <v>59.19</v>
      </c>
      <c r="CT6" s="21">
        <f t="shared" si="10"/>
        <v>61.4</v>
      </c>
      <c r="CU6" s="21">
        <f t="shared" si="10"/>
        <v>61.51</v>
      </c>
      <c r="CV6" s="21">
        <f t="shared" si="10"/>
        <v>51.2</v>
      </c>
      <c r="CW6" s="20" t="str">
        <f>IF(CW7="","",IF(CW7="-","【-】","【"&amp;SUBSTITUTE(TEXT(CW7,"#,##0.00"),"-","△")&amp;"】"))</f>
        <v>【59.99】</v>
      </c>
      <c r="CX6" s="21">
        <f>IF(CX7="",NA(),CX7)</f>
        <v>93.73</v>
      </c>
      <c r="CY6" s="21">
        <f t="shared" ref="CY6:DG6" si="11">IF(CY7="",NA(),CY7)</f>
        <v>93.76</v>
      </c>
      <c r="CZ6" s="21">
        <f t="shared" si="11"/>
        <v>94.11</v>
      </c>
      <c r="DA6" s="21">
        <f t="shared" si="11"/>
        <v>94.66</v>
      </c>
      <c r="DB6" s="21">
        <f t="shared" si="11"/>
        <v>95.1</v>
      </c>
      <c r="DC6" s="21">
        <f t="shared" si="11"/>
        <v>87.14</v>
      </c>
      <c r="DD6" s="21">
        <f t="shared" si="11"/>
        <v>86.66</v>
      </c>
      <c r="DE6" s="21">
        <f t="shared" si="11"/>
        <v>86.28</v>
      </c>
      <c r="DF6" s="21">
        <f t="shared" si="11"/>
        <v>85.82</v>
      </c>
      <c r="DG6" s="21">
        <f t="shared" si="11"/>
        <v>85.03</v>
      </c>
      <c r="DH6" s="20" t="str">
        <f>IF(DH7="","",IF(DH7="-","【-】","【"&amp;SUBSTITUTE(TEXT(DH7,"#,##0.00"),"-","△")&amp;"】"))</f>
        <v>【95.72】</v>
      </c>
      <c r="DI6" s="21">
        <f>IF(DI7="",NA(),DI7)</f>
        <v>5.33</v>
      </c>
      <c r="DJ6" s="21">
        <f t="shared" ref="DJ6:DR6" si="12">IF(DJ7="",NA(),DJ7)</f>
        <v>7.89</v>
      </c>
      <c r="DK6" s="21">
        <f t="shared" si="12"/>
        <v>10.28</v>
      </c>
      <c r="DL6" s="21">
        <f t="shared" si="12"/>
        <v>12.77</v>
      </c>
      <c r="DM6" s="21">
        <f t="shared" si="12"/>
        <v>15.38</v>
      </c>
      <c r="DN6" s="21">
        <f t="shared" si="12"/>
        <v>15.21</v>
      </c>
      <c r="DO6" s="21">
        <f t="shared" si="12"/>
        <v>17.350000000000001</v>
      </c>
      <c r="DP6" s="21">
        <f t="shared" si="12"/>
        <v>17.239999999999998</v>
      </c>
      <c r="DQ6" s="21">
        <f t="shared" si="12"/>
        <v>15.29</v>
      </c>
      <c r="DR6" s="21">
        <f t="shared" si="12"/>
        <v>17.809999999999999</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0.11</v>
      </c>
      <c r="EB6" s="21">
        <f t="shared" si="13"/>
        <v>0.11</v>
      </c>
      <c r="EC6" s="21">
        <f t="shared" si="13"/>
        <v>0.64</v>
      </c>
      <c r="ED6" s="20" t="str">
        <f>IF(ED7="","",IF(ED7="-","【-】","【"&amp;SUBSTITUTE(TEXT(ED7,"#,##0.00"),"-","△")&amp;"】"))</f>
        <v>【6.54】</v>
      </c>
      <c r="EE6" s="20">
        <f>IF(EE7="",NA(),EE7)</f>
        <v>0</v>
      </c>
      <c r="EF6" s="20">
        <f t="shared" ref="EF6:EN6" si="14">IF(EF7="",NA(),EF7)</f>
        <v>0</v>
      </c>
      <c r="EG6" s="21">
        <f t="shared" si="14"/>
        <v>0.01</v>
      </c>
      <c r="EH6" s="20">
        <f t="shared" si="14"/>
        <v>0</v>
      </c>
      <c r="EI6" s="20">
        <f t="shared" si="14"/>
        <v>0</v>
      </c>
      <c r="EJ6" s="21">
        <f t="shared" si="14"/>
        <v>0.11</v>
      </c>
      <c r="EK6" s="21">
        <f t="shared" si="14"/>
        <v>0.09</v>
      </c>
      <c r="EL6" s="21">
        <f t="shared" si="14"/>
        <v>0.12</v>
      </c>
      <c r="EM6" s="21">
        <f t="shared" si="14"/>
        <v>0.15</v>
      </c>
      <c r="EN6" s="21">
        <f t="shared" si="14"/>
        <v>0.06</v>
      </c>
      <c r="EO6" s="20" t="str">
        <f>IF(EO7="","",IF(EO7="-","【-】","【"&amp;SUBSTITUTE(TEXT(EO7,"#,##0.00"),"-","△")&amp;"】"))</f>
        <v>【0.24】</v>
      </c>
    </row>
    <row r="7" spans="1:148" s="22" customFormat="1" x14ac:dyDescent="0.15">
      <c r="A7" s="14"/>
      <c r="B7" s="23">
        <v>2021</v>
      </c>
      <c r="C7" s="23">
        <v>403415</v>
      </c>
      <c r="D7" s="23">
        <v>46</v>
      </c>
      <c r="E7" s="23">
        <v>17</v>
      </c>
      <c r="F7" s="23">
        <v>1</v>
      </c>
      <c r="G7" s="23">
        <v>0</v>
      </c>
      <c r="H7" s="23" t="s">
        <v>95</v>
      </c>
      <c r="I7" s="23" t="s">
        <v>96</v>
      </c>
      <c r="J7" s="23" t="s">
        <v>97</v>
      </c>
      <c r="K7" s="23" t="s">
        <v>98</v>
      </c>
      <c r="L7" s="23" t="s">
        <v>99</v>
      </c>
      <c r="M7" s="23" t="s">
        <v>100</v>
      </c>
      <c r="N7" s="24" t="s">
        <v>101</v>
      </c>
      <c r="O7" s="24">
        <v>49.7</v>
      </c>
      <c r="P7" s="24">
        <v>91.5</v>
      </c>
      <c r="Q7" s="24">
        <v>94.34</v>
      </c>
      <c r="R7" s="24">
        <v>3210</v>
      </c>
      <c r="S7" s="24">
        <v>37250</v>
      </c>
      <c r="T7" s="24">
        <v>30.21</v>
      </c>
      <c r="U7" s="24">
        <v>1233.04</v>
      </c>
      <c r="V7" s="24">
        <v>34025</v>
      </c>
      <c r="W7" s="24">
        <v>6.96</v>
      </c>
      <c r="X7" s="24">
        <v>4888.6499999999996</v>
      </c>
      <c r="Y7" s="24">
        <v>99.36</v>
      </c>
      <c r="Z7" s="24">
        <v>101.55</v>
      </c>
      <c r="AA7" s="24">
        <v>103.38</v>
      </c>
      <c r="AB7" s="24">
        <v>114.8</v>
      </c>
      <c r="AC7" s="24">
        <v>112.64</v>
      </c>
      <c r="AD7" s="24">
        <v>108.38</v>
      </c>
      <c r="AE7" s="24">
        <v>108.43</v>
      </c>
      <c r="AF7" s="24">
        <v>107.15</v>
      </c>
      <c r="AG7" s="24">
        <v>109.91</v>
      </c>
      <c r="AH7" s="24">
        <v>108.61</v>
      </c>
      <c r="AI7" s="24">
        <v>107.02</v>
      </c>
      <c r="AJ7" s="24">
        <v>0.33</v>
      </c>
      <c r="AK7" s="24">
        <v>0</v>
      </c>
      <c r="AL7" s="24">
        <v>0</v>
      </c>
      <c r="AM7" s="24">
        <v>0</v>
      </c>
      <c r="AN7" s="24">
        <v>0</v>
      </c>
      <c r="AO7" s="24">
        <v>12.78</v>
      </c>
      <c r="AP7" s="24">
        <v>12.89</v>
      </c>
      <c r="AQ7" s="24">
        <v>15.68</v>
      </c>
      <c r="AR7" s="24">
        <v>9.42</v>
      </c>
      <c r="AS7" s="24">
        <v>11.49</v>
      </c>
      <c r="AT7" s="24">
        <v>3.09</v>
      </c>
      <c r="AU7" s="24">
        <v>33.1</v>
      </c>
      <c r="AV7" s="24">
        <v>12.78</v>
      </c>
      <c r="AW7" s="24">
        <v>11.3</v>
      </c>
      <c r="AX7" s="24">
        <v>14.29</v>
      </c>
      <c r="AY7" s="24">
        <v>18.68</v>
      </c>
      <c r="AZ7" s="24">
        <v>57.48</v>
      </c>
      <c r="BA7" s="24">
        <v>54.32</v>
      </c>
      <c r="BB7" s="24">
        <v>46.82</v>
      </c>
      <c r="BC7" s="24">
        <v>47.61</v>
      </c>
      <c r="BD7" s="24">
        <v>52.69</v>
      </c>
      <c r="BE7" s="24">
        <v>71.39</v>
      </c>
      <c r="BF7" s="24">
        <v>730.03</v>
      </c>
      <c r="BG7" s="24">
        <v>837.73</v>
      </c>
      <c r="BH7" s="24">
        <v>746.24</v>
      </c>
      <c r="BI7" s="24">
        <v>976.13</v>
      </c>
      <c r="BJ7" s="24">
        <v>966.6</v>
      </c>
      <c r="BK7" s="24">
        <v>1046.25</v>
      </c>
      <c r="BL7" s="24">
        <v>1000.94</v>
      </c>
      <c r="BM7" s="24">
        <v>1028.05</v>
      </c>
      <c r="BN7" s="24">
        <v>1092.22</v>
      </c>
      <c r="BO7" s="24">
        <v>998.38</v>
      </c>
      <c r="BP7" s="24">
        <v>669.11</v>
      </c>
      <c r="BQ7" s="24">
        <v>100</v>
      </c>
      <c r="BR7" s="24">
        <v>100</v>
      </c>
      <c r="BS7" s="24">
        <v>99.92</v>
      </c>
      <c r="BT7" s="24">
        <v>100</v>
      </c>
      <c r="BU7" s="24">
        <v>100</v>
      </c>
      <c r="BV7" s="24">
        <v>88.37</v>
      </c>
      <c r="BW7" s="24">
        <v>93.77</v>
      </c>
      <c r="BX7" s="24">
        <v>94.73</v>
      </c>
      <c r="BY7" s="24">
        <v>97.53</v>
      </c>
      <c r="BZ7" s="24">
        <v>95.92</v>
      </c>
      <c r="CA7" s="24">
        <v>99.73</v>
      </c>
      <c r="CB7" s="24">
        <v>172.64</v>
      </c>
      <c r="CC7" s="24">
        <v>171.89</v>
      </c>
      <c r="CD7" s="24">
        <v>171.95</v>
      </c>
      <c r="CE7" s="24">
        <v>171.67</v>
      </c>
      <c r="CF7" s="24">
        <v>171.51</v>
      </c>
      <c r="CG7" s="24">
        <v>178.11</v>
      </c>
      <c r="CH7" s="24">
        <v>165.57</v>
      </c>
      <c r="CI7" s="24">
        <v>160.91</v>
      </c>
      <c r="CJ7" s="24">
        <v>155.83000000000001</v>
      </c>
      <c r="CK7" s="24">
        <v>156.75</v>
      </c>
      <c r="CL7" s="24">
        <v>134.97999999999999</v>
      </c>
      <c r="CM7" s="24" t="s">
        <v>101</v>
      </c>
      <c r="CN7" s="24" t="s">
        <v>101</v>
      </c>
      <c r="CO7" s="24" t="s">
        <v>101</v>
      </c>
      <c r="CP7" s="24" t="s">
        <v>101</v>
      </c>
      <c r="CQ7" s="24" t="s">
        <v>101</v>
      </c>
      <c r="CR7" s="24">
        <v>59.55</v>
      </c>
      <c r="CS7" s="24">
        <v>59.19</v>
      </c>
      <c r="CT7" s="24">
        <v>61.4</v>
      </c>
      <c r="CU7" s="24">
        <v>61.51</v>
      </c>
      <c r="CV7" s="24">
        <v>51.2</v>
      </c>
      <c r="CW7" s="24">
        <v>59.99</v>
      </c>
      <c r="CX7" s="24">
        <v>93.73</v>
      </c>
      <c r="CY7" s="24">
        <v>93.76</v>
      </c>
      <c r="CZ7" s="24">
        <v>94.11</v>
      </c>
      <c r="DA7" s="24">
        <v>94.66</v>
      </c>
      <c r="DB7" s="24">
        <v>95.1</v>
      </c>
      <c r="DC7" s="24">
        <v>87.14</v>
      </c>
      <c r="DD7" s="24">
        <v>86.66</v>
      </c>
      <c r="DE7" s="24">
        <v>86.28</v>
      </c>
      <c r="DF7" s="24">
        <v>85.82</v>
      </c>
      <c r="DG7" s="24">
        <v>85.03</v>
      </c>
      <c r="DH7" s="24">
        <v>95.72</v>
      </c>
      <c r="DI7" s="24">
        <v>5.33</v>
      </c>
      <c r="DJ7" s="24">
        <v>7.89</v>
      </c>
      <c r="DK7" s="24">
        <v>10.28</v>
      </c>
      <c r="DL7" s="24">
        <v>12.77</v>
      </c>
      <c r="DM7" s="24">
        <v>15.38</v>
      </c>
      <c r="DN7" s="24">
        <v>15.21</v>
      </c>
      <c r="DO7" s="24">
        <v>17.350000000000001</v>
      </c>
      <c r="DP7" s="24">
        <v>17.239999999999998</v>
      </c>
      <c r="DQ7" s="24">
        <v>15.29</v>
      </c>
      <c r="DR7" s="24">
        <v>17.809999999999999</v>
      </c>
      <c r="DS7" s="24">
        <v>38.17</v>
      </c>
      <c r="DT7" s="24">
        <v>0</v>
      </c>
      <c r="DU7" s="24">
        <v>0</v>
      </c>
      <c r="DV7" s="24">
        <v>0</v>
      </c>
      <c r="DW7" s="24">
        <v>0</v>
      </c>
      <c r="DX7" s="24">
        <v>0</v>
      </c>
      <c r="DY7" s="24">
        <v>0.01</v>
      </c>
      <c r="DZ7" s="24">
        <v>0.01</v>
      </c>
      <c r="EA7" s="24">
        <v>0.11</v>
      </c>
      <c r="EB7" s="24">
        <v>0.11</v>
      </c>
      <c r="EC7" s="24">
        <v>0.64</v>
      </c>
      <c r="ED7" s="24">
        <v>6.54</v>
      </c>
      <c r="EE7" s="24">
        <v>0</v>
      </c>
      <c r="EF7" s="24">
        <v>0</v>
      </c>
      <c r="EG7" s="24">
        <v>0.01</v>
      </c>
      <c r="EH7" s="24">
        <v>0</v>
      </c>
      <c r="EI7" s="24">
        <v>0</v>
      </c>
      <c r="EJ7" s="24">
        <v>0.11</v>
      </c>
      <c r="EK7" s="24">
        <v>0.09</v>
      </c>
      <c r="EL7" s="24">
        <v>0.12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2023-01-12T23:34:59Z</dcterms:created>
  <dcterms:modified xsi:type="dcterms:W3CDTF">2024-11-15T01:03:44Z</dcterms:modified>
  <cp:category/>
</cp:coreProperties>
</file>